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03午餐祕書\午餐祕書114\02菜單及建議表\11501\"/>
    </mc:Choice>
  </mc:AlternateContent>
  <bookViews>
    <workbookView xWindow="32760" yWindow="32760" windowWidth="19200" windowHeight="7965"/>
  </bookViews>
  <sheets>
    <sheet name="1-2月 (115)" sheetId="119" r:id="rId1"/>
    <sheet name="18" sheetId="122" r:id="rId2"/>
    <sheet name="19" sheetId="123" r:id="rId3"/>
    <sheet name="20" sheetId="124" r:id="rId4"/>
    <sheet name="21-1" sheetId="125" r:id="rId5"/>
    <sheet name="2" sheetId="126" r:id="rId6"/>
  </sheets>
  <definedNames>
    <definedName name="_xlnm.Print_Area" localSheetId="0">'1-2月 (115)'!$A$1:$J$48</definedName>
    <definedName name="_xlnm.Print_Area" localSheetId="1">'18'!$A$1:$W$49</definedName>
    <definedName name="_xlnm.Print_Area" localSheetId="2">'19'!$A$1:$W$49</definedName>
    <definedName name="_xlnm.Print_Area" localSheetId="5">'2'!$A$1:$W$49</definedName>
    <definedName name="_xlnm.Print_Area" localSheetId="3">'20'!$A$1:$W$49</definedName>
    <definedName name="_xlnm.Print_Area" localSheetId="4">'21-1'!$A$1:$W$49</definedName>
  </definedNames>
  <calcPr calcId="977461"/>
</workbook>
</file>

<file path=xl/calcChain.xml><?xml version="1.0" encoding="utf-8"?>
<calcChain xmlns="http://schemas.openxmlformats.org/spreadsheetml/2006/main">
  <c r="G36" i="119" l="1"/>
  <c r="I8" i="119"/>
  <c r="G34" i="119"/>
  <c r="C16" i="119"/>
  <c r="I36" i="119"/>
  <c r="I35" i="119"/>
  <c r="I34" i="119"/>
  <c r="I33" i="119"/>
  <c r="I32" i="119"/>
  <c r="I31" i="119"/>
  <c r="G35" i="119"/>
  <c r="G33" i="119"/>
  <c r="G32" i="119"/>
  <c r="G31" i="119"/>
  <c r="E36" i="119"/>
  <c r="E35" i="119"/>
  <c r="E34" i="119"/>
  <c r="E33" i="119"/>
  <c r="E32" i="119"/>
  <c r="E31" i="119"/>
  <c r="G45" i="119"/>
  <c r="G44" i="119"/>
  <c r="G43" i="119"/>
  <c r="G42" i="119"/>
  <c r="G41" i="119"/>
  <c r="G40" i="119"/>
  <c r="A43" i="122"/>
  <c r="A41" i="122"/>
  <c r="A23" i="122"/>
  <c r="A16" i="122"/>
  <c r="A25" i="122"/>
  <c r="A14" i="122"/>
  <c r="E45" i="119"/>
  <c r="E44" i="119"/>
  <c r="E43" i="119"/>
  <c r="E42" i="119"/>
  <c r="E41" i="119"/>
  <c r="E40" i="119"/>
  <c r="C45" i="119"/>
  <c r="C36" i="119"/>
  <c r="C44" i="119"/>
  <c r="C35" i="119"/>
  <c r="C43" i="119"/>
  <c r="C34" i="119"/>
  <c r="C42" i="119"/>
  <c r="C33" i="119"/>
  <c r="C41" i="119"/>
  <c r="C32" i="119"/>
  <c r="C40" i="119"/>
  <c r="A45" i="119"/>
  <c r="A36" i="119"/>
  <c r="A44" i="119"/>
  <c r="A35" i="119"/>
  <c r="A43" i="119"/>
  <c r="A34" i="119"/>
  <c r="A42" i="119"/>
  <c r="A33" i="119"/>
  <c r="A41" i="119"/>
  <c r="A32" i="119"/>
  <c r="A40" i="119"/>
  <c r="W46" i="126"/>
  <c r="T46" i="126"/>
  <c r="J47" i="119"/>
  <c r="T44" i="126"/>
  <c r="J46" i="119"/>
  <c r="T42" i="126"/>
  <c r="U42" i="126"/>
  <c r="W37" i="126"/>
  <c r="T37" i="126"/>
  <c r="T35" i="126"/>
  <c r="H46" i="119"/>
  <c r="T33" i="126"/>
  <c r="W28" i="126"/>
  <c r="T28" i="126"/>
  <c r="F47" i="119"/>
  <c r="T26" i="126"/>
  <c r="F46" i="119"/>
  <c r="T24" i="126"/>
  <c r="A23" i="126"/>
  <c r="A41" i="126"/>
  <c r="W19" i="126"/>
  <c r="T19" i="126"/>
  <c r="D47" i="119"/>
  <c r="T17" i="126"/>
  <c r="A16" i="126"/>
  <c r="A25" i="126"/>
  <c r="A34" i="126"/>
  <c r="A43" i="126"/>
  <c r="T15" i="126"/>
  <c r="A14" i="126"/>
  <c r="W10" i="126"/>
  <c r="T10" i="126"/>
  <c r="T8" i="126"/>
  <c r="T6" i="126"/>
  <c r="C31" i="119"/>
  <c r="A31" i="119"/>
  <c r="I27" i="119"/>
  <c r="G27" i="119"/>
  <c r="E27" i="119"/>
  <c r="C27" i="119"/>
  <c r="A27" i="119"/>
  <c r="I26" i="119"/>
  <c r="G26" i="119"/>
  <c r="E26" i="119"/>
  <c r="C26" i="119"/>
  <c r="A26" i="119"/>
  <c r="I25" i="119"/>
  <c r="G25" i="119"/>
  <c r="E25" i="119"/>
  <c r="C25" i="119"/>
  <c r="A25" i="119"/>
  <c r="I24" i="119"/>
  <c r="G24" i="119"/>
  <c r="E24" i="119"/>
  <c r="C24" i="119"/>
  <c r="A24" i="119"/>
  <c r="I23" i="119"/>
  <c r="G23" i="119"/>
  <c r="E23" i="119"/>
  <c r="C23" i="119"/>
  <c r="A23" i="119"/>
  <c r="I22" i="119"/>
  <c r="G22" i="119"/>
  <c r="E22" i="119"/>
  <c r="C22" i="119"/>
  <c r="A22" i="119"/>
  <c r="I18" i="119"/>
  <c r="G18" i="119"/>
  <c r="E18" i="119"/>
  <c r="C18" i="119"/>
  <c r="A18" i="119"/>
  <c r="I17" i="119"/>
  <c r="G17" i="119"/>
  <c r="E17" i="119"/>
  <c r="C17" i="119"/>
  <c r="A17" i="119"/>
  <c r="I16" i="119"/>
  <c r="G16" i="119"/>
  <c r="E16" i="119"/>
  <c r="A16" i="119"/>
  <c r="I15" i="119"/>
  <c r="G15" i="119"/>
  <c r="E15" i="119"/>
  <c r="C15" i="119"/>
  <c r="A15" i="119"/>
  <c r="I14" i="119"/>
  <c r="G14" i="119"/>
  <c r="E14" i="119"/>
  <c r="C14" i="119"/>
  <c r="A14" i="119"/>
  <c r="I13" i="119"/>
  <c r="G13" i="119"/>
  <c r="E13" i="119"/>
  <c r="C13" i="119"/>
  <c r="A13" i="119"/>
  <c r="I7" i="119"/>
  <c r="I6" i="119"/>
  <c r="I5" i="119"/>
  <c r="I4" i="119"/>
  <c r="I9" i="119"/>
  <c r="A23" i="125"/>
  <c r="A32" i="125"/>
  <c r="A41" i="125"/>
  <c r="A23" i="124"/>
  <c r="A32" i="124"/>
  <c r="A41" i="124"/>
  <c r="A23" i="123"/>
  <c r="A32" i="123"/>
  <c r="A41" i="123"/>
  <c r="A14" i="123"/>
  <c r="B3" i="119"/>
  <c r="T42" i="125"/>
  <c r="T44" i="125"/>
  <c r="J37" i="119"/>
  <c r="T37" i="125"/>
  <c r="H38" i="119"/>
  <c r="T35" i="125"/>
  <c r="H37" i="119"/>
  <c r="T26" i="125"/>
  <c r="F37" i="119"/>
  <c r="A16" i="125"/>
  <c r="A25" i="125"/>
  <c r="A34" i="125"/>
  <c r="A43" i="125"/>
  <c r="T17" i="125"/>
  <c r="D37" i="119"/>
  <c r="W19" i="125"/>
  <c r="A14" i="125"/>
  <c r="T44" i="124"/>
  <c r="J28" i="119"/>
  <c r="T35" i="124"/>
  <c r="H28" i="119"/>
  <c r="T28" i="124"/>
  <c r="F29" i="119"/>
  <c r="A16" i="124"/>
  <c r="A25" i="124"/>
  <c r="A34" i="124"/>
  <c r="A43" i="124"/>
  <c r="T17" i="124"/>
  <c r="D28" i="119"/>
  <c r="A14" i="124"/>
  <c r="T8" i="124"/>
  <c r="B28" i="119"/>
  <c r="T46" i="123"/>
  <c r="T44" i="123"/>
  <c r="J19" i="119"/>
  <c r="T37" i="123"/>
  <c r="H20" i="119"/>
  <c r="T26" i="123"/>
  <c r="F19" i="119"/>
  <c r="A16" i="123"/>
  <c r="A25" i="123"/>
  <c r="A34" i="123"/>
  <c r="A43" i="123"/>
  <c r="T17" i="123"/>
  <c r="U17" i="123"/>
  <c r="D19" i="119"/>
  <c r="T19" i="123"/>
  <c r="B20" i="119"/>
  <c r="T8" i="123"/>
  <c r="T44" i="122"/>
  <c r="J10" i="119"/>
  <c r="T46" i="122"/>
  <c r="U46" i="122"/>
  <c r="J11" i="119"/>
  <c r="T35" i="122"/>
  <c r="H10" i="119"/>
  <c r="T26" i="122"/>
  <c r="F10" i="119"/>
  <c r="T17" i="122"/>
  <c r="T10" i="122"/>
  <c r="B11" i="119"/>
  <c r="C39" i="119"/>
  <c r="D39" i="119"/>
  <c r="E39" i="119"/>
  <c r="B39" i="119"/>
  <c r="C30" i="119"/>
  <c r="D30" i="119"/>
  <c r="E30" i="119"/>
  <c r="G30" i="119"/>
  <c r="B30" i="119"/>
  <c r="C21" i="119"/>
  <c r="E21" i="119"/>
  <c r="D21" i="119"/>
  <c r="B21" i="119"/>
  <c r="C12" i="119"/>
  <c r="E12" i="119"/>
  <c r="B12" i="119"/>
  <c r="C3" i="119"/>
  <c r="D3" i="119"/>
  <c r="T6" i="124"/>
  <c r="A29" i="119"/>
  <c r="W19" i="124"/>
  <c r="W37" i="124"/>
  <c r="T24" i="122"/>
  <c r="E11" i="119"/>
  <c r="T37" i="122"/>
  <c r="H11" i="119"/>
  <c r="T28" i="122"/>
  <c r="W28" i="122"/>
  <c r="T24" i="123"/>
  <c r="E20" i="119"/>
  <c r="W28" i="123"/>
  <c r="T28" i="123"/>
  <c r="T15" i="124"/>
  <c r="C29" i="119"/>
  <c r="T19" i="124"/>
  <c r="D29" i="119"/>
  <c r="T10" i="124"/>
  <c r="B29" i="119"/>
  <c r="W46" i="125"/>
  <c r="T46" i="125"/>
  <c r="J38" i="119"/>
  <c r="W37" i="125"/>
  <c r="T33" i="125"/>
  <c r="G38" i="119"/>
  <c r="W28" i="125"/>
  <c r="T24" i="125"/>
  <c r="E38" i="119"/>
  <c r="T28" i="125"/>
  <c r="T15" i="125"/>
  <c r="T21" i="125"/>
  <c r="T19" i="125"/>
  <c r="D38" i="119"/>
  <c r="T10" i="125"/>
  <c r="B38" i="119"/>
  <c r="W10" i="125"/>
  <c r="T8" i="125"/>
  <c r="B37" i="119"/>
  <c r="T6" i="125"/>
  <c r="A38" i="119"/>
  <c r="W46" i="124"/>
  <c r="T46" i="124"/>
  <c r="J29" i="119"/>
  <c r="T42" i="124"/>
  <c r="T48" i="124"/>
  <c r="T33" i="124"/>
  <c r="T37" i="124"/>
  <c r="H29" i="119"/>
  <c r="W28" i="124"/>
  <c r="T24" i="124"/>
  <c r="T26" i="124"/>
  <c r="F28" i="119"/>
  <c r="W10" i="124"/>
  <c r="T42" i="123"/>
  <c r="I20" i="119"/>
  <c r="W46" i="123"/>
  <c r="W37" i="123"/>
  <c r="T35" i="123"/>
  <c r="H19" i="119"/>
  <c r="T33" i="123"/>
  <c r="T10" i="123"/>
  <c r="T33" i="122"/>
  <c r="T39" i="122"/>
  <c r="G11" i="119"/>
  <c r="W37" i="122"/>
  <c r="W19" i="122"/>
  <c r="T19" i="122"/>
  <c r="D11" i="119"/>
  <c r="T15" i="122"/>
  <c r="T6" i="122"/>
  <c r="W10" i="123"/>
  <c r="T6" i="123"/>
  <c r="T8" i="122"/>
  <c r="B10" i="119"/>
  <c r="W10" i="122"/>
  <c r="T48" i="126"/>
  <c r="I46" i="119"/>
  <c r="H47" i="119"/>
  <c r="G47" i="119"/>
  <c r="W19" i="123"/>
  <c r="T15" i="123"/>
  <c r="U15" i="123"/>
  <c r="W46" i="122"/>
  <c r="T42" i="122"/>
  <c r="I11" i="119"/>
  <c r="H30" i="119"/>
  <c r="I30" i="119"/>
  <c r="J30" i="119"/>
  <c r="F30" i="119"/>
  <c r="G21" i="119"/>
  <c r="H21" i="119"/>
  <c r="F21" i="119"/>
  <c r="E3" i="119"/>
  <c r="G3" i="119"/>
  <c r="F11" i="119"/>
  <c r="C11" i="119"/>
  <c r="T12" i="122"/>
  <c r="A10" i="119"/>
  <c r="A11" i="119"/>
  <c r="U8" i="122"/>
  <c r="U10" i="122"/>
  <c r="I21" i="119"/>
  <c r="J21" i="119"/>
  <c r="B46" i="119"/>
  <c r="I47" i="119"/>
  <c r="U44" i="126"/>
  <c r="G10" i="119"/>
  <c r="U37" i="122"/>
  <c r="U35" i="122"/>
  <c r="F12" i="119"/>
  <c r="G12" i="119"/>
  <c r="I3" i="119"/>
  <c r="J3" i="119"/>
  <c r="H3" i="119"/>
  <c r="T30" i="122"/>
  <c r="T21" i="122"/>
  <c r="U6" i="122"/>
  <c r="U46" i="126"/>
  <c r="U33" i="122"/>
  <c r="F3" i="119"/>
  <c r="D12" i="119"/>
  <c r="D10" i="119"/>
  <c r="U19" i="122"/>
  <c r="C10" i="119"/>
  <c r="U17" i="122"/>
  <c r="U26" i="122"/>
  <c r="U28" i="122"/>
  <c r="U24" i="122"/>
  <c r="E10" i="119"/>
  <c r="I12" i="119"/>
  <c r="J12" i="119"/>
  <c r="H12" i="119"/>
  <c r="U15" i="122"/>
  <c r="T39" i="126"/>
  <c r="U37" i="126"/>
  <c r="T48" i="125"/>
  <c r="T39" i="124"/>
  <c r="U35" i="124"/>
  <c r="T39" i="123"/>
  <c r="I38" i="119"/>
  <c r="T39" i="125"/>
  <c r="G29" i="119"/>
  <c r="G20" i="119"/>
  <c r="G46" i="119"/>
  <c r="U33" i="126"/>
  <c r="U35" i="126"/>
  <c r="T30" i="126"/>
  <c r="U28" i="126"/>
  <c r="E47" i="119"/>
  <c r="U44" i="125"/>
  <c r="I37" i="119"/>
  <c r="U46" i="125"/>
  <c r="U42" i="125"/>
  <c r="U33" i="125"/>
  <c r="F38" i="119"/>
  <c r="T30" i="125"/>
  <c r="I28" i="119"/>
  <c r="U46" i="124"/>
  <c r="U44" i="124"/>
  <c r="I29" i="119"/>
  <c r="U42" i="124"/>
  <c r="T48" i="123"/>
  <c r="J20" i="119"/>
  <c r="G19" i="119"/>
  <c r="U35" i="123"/>
  <c r="U37" i="123"/>
  <c r="U33" i="123"/>
  <c r="D20" i="119"/>
  <c r="T21" i="123"/>
  <c r="C19" i="119"/>
  <c r="T48" i="122"/>
  <c r="U42" i="122"/>
  <c r="U33" i="124"/>
  <c r="G28" i="119"/>
  <c r="U37" i="124"/>
  <c r="U37" i="125"/>
  <c r="G37" i="119"/>
  <c r="U35" i="125"/>
  <c r="E46" i="119"/>
  <c r="E37" i="119"/>
  <c r="U26" i="125"/>
  <c r="U24" i="125"/>
  <c r="U28" i="125"/>
  <c r="U44" i="123"/>
  <c r="I19" i="119"/>
  <c r="U42" i="123"/>
  <c r="U46" i="123"/>
  <c r="F39" i="119"/>
  <c r="G39" i="119"/>
  <c r="I39" i="119"/>
  <c r="J39" i="119"/>
  <c r="T30" i="123"/>
  <c r="U26" i="123"/>
  <c r="F20" i="119"/>
  <c r="U28" i="123"/>
  <c r="U24" i="123"/>
  <c r="E19" i="119"/>
  <c r="T12" i="126"/>
  <c r="A46" i="119"/>
  <c r="U8" i="126"/>
  <c r="U10" i="126"/>
  <c r="B47" i="119"/>
  <c r="U6" i="126"/>
  <c r="A47" i="119"/>
  <c r="T21" i="126"/>
  <c r="D46" i="119"/>
  <c r="C47" i="119"/>
  <c r="T12" i="125"/>
  <c r="T12" i="124"/>
  <c r="C20" i="119"/>
  <c r="U19" i="123"/>
  <c r="T12" i="123"/>
  <c r="A20" i="119"/>
  <c r="B19" i="119"/>
  <c r="C38" i="119"/>
  <c r="U19" i="125"/>
  <c r="C37" i="119"/>
  <c r="U17" i="125"/>
  <c r="U15" i="125"/>
  <c r="E29" i="119"/>
  <c r="T30" i="124"/>
  <c r="H39" i="119"/>
  <c r="U19" i="126"/>
  <c r="C46" i="119"/>
  <c r="U17" i="126"/>
  <c r="U15" i="126"/>
  <c r="U10" i="125"/>
  <c r="U8" i="125"/>
  <c r="A37" i="119"/>
  <c r="U6" i="125"/>
  <c r="U8" i="124"/>
  <c r="A28" i="119"/>
  <c r="U6" i="124"/>
  <c r="U10" i="124"/>
  <c r="A19" i="119"/>
  <c r="U10" i="123"/>
  <c r="U6" i="123"/>
  <c r="U8" i="123"/>
  <c r="E28" i="119"/>
  <c r="U26" i="124"/>
  <c r="U28" i="124"/>
  <c r="U24" i="124"/>
  <c r="T21" i="124"/>
  <c r="C28" i="119"/>
  <c r="U17" i="124"/>
  <c r="U19" i="124"/>
  <c r="U15" i="124"/>
  <c r="U24" i="126"/>
  <c r="U26" i="126"/>
  <c r="U44" i="122"/>
  <c r="I10" i="119"/>
</calcChain>
</file>

<file path=xl/sharedStrings.xml><?xml version="1.0" encoding="utf-8"?>
<sst xmlns="http://schemas.openxmlformats.org/spreadsheetml/2006/main" count="1313" uniqueCount="316">
  <si>
    <r>
      <t>蔬菜類</t>
    </r>
    <r>
      <rPr>
        <sz val="8"/>
        <color indexed="43"/>
        <rFont val="Times New Roman"/>
        <family val="1"/>
      </rPr>
      <t/>
    </r>
  </si>
  <si>
    <r>
      <t>水果類</t>
    </r>
    <r>
      <rPr>
        <sz val="8"/>
        <color indexed="43"/>
        <rFont val="Times New Roman"/>
        <family val="1"/>
      </rPr>
      <t/>
    </r>
  </si>
  <si>
    <t>日期</t>
    <phoneticPr fontId="1" type="noConversion"/>
  </si>
  <si>
    <t>名稱</t>
    <phoneticPr fontId="1" type="noConversion"/>
  </si>
  <si>
    <t>主食</t>
    <phoneticPr fontId="1" type="noConversion"/>
  </si>
  <si>
    <t>菜名</t>
    <phoneticPr fontId="1" type="noConversion"/>
  </si>
  <si>
    <t>1.主菜</t>
    <phoneticPr fontId="1" type="noConversion"/>
  </si>
  <si>
    <t>2.副菜(一)</t>
    <phoneticPr fontId="1" type="noConversion"/>
  </si>
  <si>
    <t>3.副菜(二)</t>
    <phoneticPr fontId="1" type="noConversion"/>
  </si>
  <si>
    <t>5.湯類</t>
    <phoneticPr fontId="1" type="noConversion"/>
  </si>
  <si>
    <t>材料</t>
    <phoneticPr fontId="1" type="noConversion"/>
  </si>
  <si>
    <t>份數</t>
    <phoneticPr fontId="1" type="noConversion"/>
  </si>
  <si>
    <t>蛋白質:</t>
    <phoneticPr fontId="1" type="noConversion"/>
  </si>
  <si>
    <t>全榖根莖類</t>
    <phoneticPr fontId="1" type="noConversion"/>
  </si>
  <si>
    <t>脂肪:</t>
    <phoneticPr fontId="1" type="noConversion"/>
  </si>
  <si>
    <t>醣類:</t>
    <phoneticPr fontId="1" type="noConversion"/>
  </si>
  <si>
    <t>油脂與堅果種子類</t>
    <phoneticPr fontId="1" type="noConversion"/>
  </si>
  <si>
    <t>熱量(kcal)</t>
    <phoneticPr fontId="1" type="noConversion"/>
  </si>
  <si>
    <t>熱量:</t>
    <phoneticPr fontId="1" type="noConversion"/>
  </si>
  <si>
    <t>4.青菜</t>
    <phoneticPr fontId="1" type="noConversion"/>
  </si>
  <si>
    <t>重量
(g)</t>
    <phoneticPr fontId="1" type="noConversion"/>
  </si>
  <si>
    <t>白米飯</t>
  </si>
  <si>
    <t>月</t>
  </si>
  <si>
    <t>日</t>
  </si>
  <si>
    <t>星</t>
  </si>
  <si>
    <t>期</t>
  </si>
  <si>
    <t>餐數</t>
  </si>
  <si>
    <t>三</t>
  </si>
  <si>
    <t>四</t>
  </si>
  <si>
    <t>五</t>
  </si>
  <si>
    <t>適量</t>
  </si>
  <si>
    <t>麵粉</t>
  </si>
  <si>
    <t>雞蛋</t>
  </si>
  <si>
    <t>(生鮮)</t>
  </si>
  <si>
    <t>太白粉</t>
  </si>
  <si>
    <t>適量</t>
    <phoneticPr fontId="1" type="noConversion"/>
  </si>
  <si>
    <t>有機蔬菜</t>
    <phoneticPr fontId="1" type="noConversion"/>
  </si>
  <si>
    <t>豬肉角</t>
    <phoneticPr fontId="1" type="noConversion"/>
  </si>
  <si>
    <t>胡蘿蔔</t>
    <phoneticPr fontId="1" type="noConversion"/>
  </si>
  <si>
    <t>高麗菜</t>
    <phoneticPr fontId="1" type="noConversion"/>
  </si>
  <si>
    <t>醬油</t>
    <phoneticPr fontId="1" type="noConversion"/>
  </si>
  <si>
    <t>沙茶醬</t>
    <phoneticPr fontId="1" type="noConversion"/>
  </si>
  <si>
    <t>雞骨腿丁</t>
    <phoneticPr fontId="1" type="noConversion"/>
  </si>
  <si>
    <t>二砂</t>
    <phoneticPr fontId="1" type="noConversion"/>
  </si>
  <si>
    <t>豬絞肉</t>
    <phoneticPr fontId="1" type="noConversion"/>
  </si>
  <si>
    <t>雞蛋</t>
    <phoneticPr fontId="1" type="noConversion"/>
  </si>
  <si>
    <t>油豆腐</t>
    <phoneticPr fontId="1" type="noConversion"/>
  </si>
  <si>
    <t>糙米飯</t>
    <phoneticPr fontId="1" type="noConversion"/>
  </si>
  <si>
    <t>美味油菜</t>
    <phoneticPr fontId="1" type="noConversion"/>
  </si>
  <si>
    <t>白米飯</t>
    <phoneticPr fontId="1" type="noConversion"/>
  </si>
  <si>
    <t>五穀米飯</t>
    <phoneticPr fontId="1" type="noConversion"/>
  </si>
  <si>
    <t>美味鵝白菜</t>
    <phoneticPr fontId="1" type="noConversion"/>
  </si>
  <si>
    <t>美味青江菜</t>
    <phoneticPr fontId="1" type="noConversion"/>
  </si>
  <si>
    <r>
      <t xml:space="preserve">  </t>
    </r>
    <r>
      <rPr>
        <sz val="12"/>
        <rFont val="細明體"/>
        <family val="3"/>
        <charset val="136"/>
      </rPr>
      <t xml:space="preserve">★ </t>
    </r>
    <r>
      <rPr>
        <sz val="12"/>
        <rFont val="文鼎海報體"/>
        <family val="3"/>
        <charset val="136"/>
      </rPr>
      <t xml:space="preserve">有機蔬菜為暫定品項，因產量較少，故須供餐當週才能確認其有機蔬菜品項。
  </t>
    </r>
    <r>
      <rPr>
        <sz val="12"/>
        <rFont val="細明體"/>
        <family val="3"/>
        <charset val="136"/>
      </rPr>
      <t>★</t>
    </r>
    <r>
      <rPr>
        <sz val="12"/>
        <rFont val="文鼎海報體"/>
        <family val="3"/>
        <charset val="136"/>
      </rPr>
      <t xml:space="preserve">「＊」為炸物標示。
  </t>
    </r>
    <r>
      <rPr>
        <sz val="12"/>
        <rFont val="細明體"/>
        <family val="3"/>
        <charset val="136"/>
      </rPr>
      <t xml:space="preserve">★ </t>
    </r>
    <r>
      <rPr>
        <sz val="12"/>
        <rFont val="文鼎海報體"/>
        <family val="3"/>
        <charset val="136"/>
      </rPr>
      <t>請於供餐當日下午13時前用餐完畢。                           —大新餐盒食品工廠 祝您用餐愉快—</t>
    </r>
    <phoneticPr fontId="1" type="noConversion"/>
  </si>
  <si>
    <t>中式炒麵</t>
    <phoneticPr fontId="1" type="noConversion"/>
  </si>
  <si>
    <r>
      <t xml:space="preserve">【大新餐盒食品工廠】 </t>
    </r>
    <r>
      <rPr>
        <b/>
        <sz val="28"/>
        <rFont val="文鼎粗行楷"/>
        <family val="3"/>
        <charset val="136"/>
      </rPr>
      <t>電話：04-26869280 傳真：04-26889980</t>
    </r>
    <phoneticPr fontId="1" type="noConversion"/>
  </si>
  <si>
    <t>本工廠使用台灣豬肉
敬請安心食用</t>
    <phoneticPr fontId="1" type="noConversion"/>
  </si>
  <si>
    <t xml:space="preserve">  114學年度—上學期  午餐菜單明細及營養分析</t>
    <phoneticPr fontId="1" type="noConversion"/>
  </si>
  <si>
    <t>營養分析</t>
    <phoneticPr fontId="1" type="noConversion"/>
  </si>
  <si>
    <t>營養素</t>
    <phoneticPr fontId="1" type="noConversion"/>
  </si>
  <si>
    <t>占比</t>
    <phoneticPr fontId="1" type="noConversion"/>
  </si>
  <si>
    <t>項目</t>
  </si>
  <si>
    <t>雞液蛋</t>
    <phoneticPr fontId="1" type="noConversion"/>
  </si>
  <si>
    <t>鵝白菜</t>
    <phoneticPr fontId="1" type="noConversion"/>
  </si>
  <si>
    <t>(非基改)</t>
    <phoneticPr fontId="1" type="noConversion"/>
  </si>
  <si>
    <t>(如:大瓜.冬瓜)</t>
  </si>
  <si>
    <t>薑絲</t>
    <phoneticPr fontId="1" type="noConversion"/>
  </si>
  <si>
    <t>適量</t>
    <phoneticPr fontId="1" type="noConversion"/>
  </si>
  <si>
    <t>(廢棄率13%)</t>
  </si>
  <si>
    <t>豆魚蛋肉類</t>
  </si>
  <si>
    <t>蒜角</t>
    <phoneticPr fontId="1" type="noConversion"/>
  </si>
  <si>
    <t>乾香菇絲</t>
    <phoneticPr fontId="1" type="noConversion"/>
  </si>
  <si>
    <t>星</t>
    <phoneticPr fontId="1" type="noConversion"/>
  </si>
  <si>
    <t>金針菇</t>
    <phoneticPr fontId="1" type="noConversion"/>
  </si>
  <si>
    <t>一</t>
    <phoneticPr fontId="1" type="noConversion"/>
  </si>
  <si>
    <t>太白粉</t>
    <phoneticPr fontId="1" type="noConversion"/>
  </si>
  <si>
    <t>麥片米飯</t>
    <phoneticPr fontId="1" type="noConversion"/>
  </si>
  <si>
    <t>白米</t>
    <phoneticPr fontId="1" type="noConversion"/>
  </si>
  <si>
    <t>海帶絲</t>
    <phoneticPr fontId="1" type="noConversion"/>
  </si>
  <si>
    <t>麥片</t>
    <phoneticPr fontId="1" type="noConversion"/>
  </si>
  <si>
    <t>(生鮮帶骨,廢棄率33%)</t>
  </si>
  <si>
    <t>蒜角</t>
    <phoneticPr fontId="1" type="noConversion"/>
  </si>
  <si>
    <t>(生鮮帶骨,廢棄率40%)</t>
  </si>
  <si>
    <t>(生鮮)</t>
    <phoneticPr fontId="1" type="noConversion"/>
  </si>
  <si>
    <t>二</t>
    <phoneticPr fontId="1" type="noConversion"/>
  </si>
  <si>
    <t>青江菜</t>
    <phoneticPr fontId="1" type="noConversion"/>
  </si>
  <si>
    <t>玉米粒</t>
    <phoneticPr fontId="1" type="noConversion"/>
  </si>
  <si>
    <t>皮絲</t>
    <phoneticPr fontId="1" type="noConversion"/>
  </si>
  <si>
    <t>酥炸粉</t>
  </si>
  <si>
    <t>麻油</t>
    <phoneticPr fontId="1" type="noConversion"/>
  </si>
  <si>
    <t>豬肉片</t>
    <phoneticPr fontId="1" type="noConversion"/>
  </si>
  <si>
    <t>糙米</t>
    <phoneticPr fontId="1" type="noConversion"/>
  </si>
  <si>
    <t>大麥米飯</t>
    <phoneticPr fontId="1" type="noConversion"/>
  </si>
  <si>
    <t>白米</t>
    <phoneticPr fontId="1" type="noConversion"/>
  </si>
  <si>
    <t>青花菜</t>
    <phoneticPr fontId="1" type="noConversion"/>
  </si>
  <si>
    <t>油菜</t>
    <phoneticPr fontId="1" type="noConversion"/>
  </si>
  <si>
    <t>大麥</t>
    <phoneticPr fontId="1" type="noConversion"/>
  </si>
  <si>
    <t>(非基改)</t>
  </si>
  <si>
    <t>豬尾骨丁</t>
    <phoneticPr fontId="1" type="noConversion"/>
  </si>
  <si>
    <t>燕麥米飯</t>
    <phoneticPr fontId="1" type="noConversion"/>
  </si>
  <si>
    <t>燕麥</t>
    <phoneticPr fontId="1" type="noConversion"/>
  </si>
  <si>
    <t>油麵條</t>
    <phoneticPr fontId="1" type="noConversion"/>
  </si>
  <si>
    <t>五穀米</t>
    <phoneticPr fontId="1" type="noConversion"/>
  </si>
  <si>
    <t>小米飯</t>
    <phoneticPr fontId="1" type="noConversion"/>
  </si>
  <si>
    <t>小米</t>
    <phoneticPr fontId="1" type="noConversion"/>
  </si>
  <si>
    <t>板豆腐</t>
    <phoneticPr fontId="1" type="noConversion"/>
  </si>
  <si>
    <t>(廢棄率13%)</t>
    <phoneticPr fontId="1" type="noConversion"/>
  </si>
  <si>
    <t>九層塔</t>
    <phoneticPr fontId="1" type="noConversion"/>
  </si>
  <si>
    <t>焗汁粉</t>
    <phoneticPr fontId="1" type="noConversion"/>
  </si>
  <si>
    <t>大白菜</t>
    <phoneticPr fontId="1" type="noConversion"/>
  </si>
  <si>
    <t>薑片</t>
    <phoneticPr fontId="1" type="noConversion"/>
  </si>
  <si>
    <t>柴魚粉</t>
    <phoneticPr fontId="1" type="noConversion"/>
  </si>
  <si>
    <t>味噌</t>
    <phoneticPr fontId="1" type="noConversion"/>
  </si>
  <si>
    <t>海帶根</t>
    <phoneticPr fontId="1" type="noConversion"/>
  </si>
  <si>
    <t>雞腿</t>
    <phoneticPr fontId="1" type="noConversion"/>
  </si>
  <si>
    <t>韓式辣醬</t>
    <phoneticPr fontId="1" type="noConversion"/>
  </si>
  <si>
    <t>奶粉</t>
    <phoneticPr fontId="1" type="noConversion"/>
  </si>
  <si>
    <t>耐炸油</t>
    <phoneticPr fontId="1" type="noConversion"/>
  </si>
  <si>
    <t>水鯊魚片</t>
    <phoneticPr fontId="1" type="noConversion"/>
  </si>
  <si>
    <t>(滷)</t>
  </si>
  <si>
    <t>第十八週</t>
    <phoneticPr fontId="1" type="noConversion"/>
  </si>
  <si>
    <t>蕃茄醬</t>
    <phoneticPr fontId="1" type="noConversion"/>
  </si>
  <si>
    <t>胡蘿蔔</t>
  </si>
  <si>
    <t>百頁切丁</t>
    <phoneticPr fontId="1" type="noConversion"/>
  </si>
  <si>
    <t>結頭菜</t>
    <phoneticPr fontId="1" type="noConversion"/>
  </si>
  <si>
    <t>(炸)</t>
    <phoneticPr fontId="1" type="noConversion"/>
  </si>
  <si>
    <t>(炒)</t>
    <phoneticPr fontId="1" type="noConversion"/>
  </si>
  <si>
    <t>冬粉</t>
    <phoneticPr fontId="1" type="noConversion"/>
  </si>
  <si>
    <t>海帶結</t>
    <phoneticPr fontId="1" type="noConversion"/>
  </si>
  <si>
    <t>港式酸辣湯</t>
    <phoneticPr fontId="1" type="noConversion"/>
  </si>
  <si>
    <t>木耳</t>
  </si>
  <si>
    <t>木耳</t>
    <phoneticPr fontId="1" type="noConversion"/>
  </si>
  <si>
    <t>豆干片</t>
    <phoneticPr fontId="1" type="noConversion"/>
  </si>
  <si>
    <t>杏鮑菇</t>
    <phoneticPr fontId="1" type="noConversion"/>
  </si>
  <si>
    <t>蕃茄</t>
    <phoneticPr fontId="1" type="noConversion"/>
  </si>
  <si>
    <t>(生鮮，包冰率20%)</t>
  </si>
  <si>
    <t>鮮蔬蛋花湯</t>
    <phoneticPr fontId="1" type="noConversion"/>
  </si>
  <si>
    <t>小白菜</t>
    <phoneticPr fontId="1" type="noConversion"/>
  </si>
  <si>
    <t>白蘿蔔</t>
    <phoneticPr fontId="1" type="noConversion"/>
  </si>
  <si>
    <t>乾海帶芽</t>
    <phoneticPr fontId="1" type="noConversion"/>
  </si>
  <si>
    <t>(膨脹率*10)</t>
    <phoneticPr fontId="1" type="noConversion"/>
  </si>
  <si>
    <t>(炸)</t>
  </si>
  <si>
    <t>洋蔥</t>
    <phoneticPr fontId="1" type="noConversion"/>
  </si>
  <si>
    <t>雞液蛋</t>
    <phoneticPr fontId="1" type="noConversion"/>
  </si>
  <si>
    <t>玉米炒蛋</t>
    <phoneticPr fontId="1" type="noConversion"/>
  </si>
  <si>
    <t>黑胡椒毛豆莢</t>
    <phoneticPr fontId="1" type="noConversion"/>
  </si>
  <si>
    <t>季節瓜類</t>
    <phoneticPr fontId="1" type="noConversion"/>
  </si>
  <si>
    <t>馬鈴薯</t>
    <phoneticPr fontId="1" type="noConversion"/>
  </si>
  <si>
    <t>筍絲</t>
    <phoneticPr fontId="1" type="noConversion"/>
  </si>
  <si>
    <t>黑豆干</t>
    <phoneticPr fontId="1" type="noConversion"/>
  </si>
  <si>
    <t>豆芽菜</t>
    <phoneticPr fontId="1" type="noConversion"/>
  </si>
  <si>
    <t>(炒)</t>
  </si>
  <si>
    <t>*黃金魚排</t>
    <phoneticPr fontId="1" type="noConversion"/>
  </si>
  <si>
    <t>油花生</t>
    <phoneticPr fontId="1" type="noConversion"/>
  </si>
  <si>
    <t>有機青松菜</t>
  </si>
  <si>
    <t>(暫定)</t>
  </si>
  <si>
    <t>有機黑葉白菜</t>
    <phoneticPr fontId="1" type="noConversion"/>
  </si>
  <si>
    <t>有機白莧菜</t>
    <phoneticPr fontId="1" type="noConversion"/>
  </si>
  <si>
    <t>有機空心菜</t>
    <phoneticPr fontId="1" type="noConversion"/>
  </si>
  <si>
    <t>椒鹽粉</t>
    <phoneticPr fontId="1" type="noConversion"/>
  </si>
  <si>
    <t>蕃茄炒蛋</t>
    <phoneticPr fontId="1" type="noConversion"/>
  </si>
  <si>
    <t>雞水煮蛋</t>
    <phoneticPr fontId="1" type="noConversion"/>
  </si>
  <si>
    <t>傳統滷蛋</t>
    <phoneticPr fontId="1" type="noConversion"/>
  </si>
  <si>
    <t>海帶芽蛋花湯</t>
    <phoneticPr fontId="1" type="noConversion"/>
  </si>
  <si>
    <t>大新餐盒食品工廠</t>
    <phoneticPr fontId="1" type="noConversion"/>
  </si>
  <si>
    <t>綜合鮮菇</t>
    <phoneticPr fontId="1" type="noConversion"/>
  </si>
  <si>
    <t>凍豆腐</t>
    <phoneticPr fontId="1" type="noConversion"/>
  </si>
  <si>
    <t>第二十一週</t>
    <phoneticPr fontId="1" type="noConversion"/>
  </si>
  <si>
    <t>第二十週</t>
    <phoneticPr fontId="1" type="noConversion"/>
  </si>
  <si>
    <t>第十九週</t>
    <phoneticPr fontId="1" type="noConversion"/>
  </si>
  <si>
    <t>洋蔥炒蛋</t>
    <phoneticPr fontId="47" type="noConversion"/>
  </si>
  <si>
    <t>(生鮮，包冰率20%)</t>
    <phoneticPr fontId="1" type="noConversion"/>
  </si>
  <si>
    <t>紅燒海帶結</t>
    <phoneticPr fontId="47" type="noConversion"/>
  </si>
  <si>
    <t>鮮瓜蛋花湯</t>
    <phoneticPr fontId="1" type="noConversion"/>
  </si>
  <si>
    <t>麻婆豆腐</t>
    <phoneticPr fontId="47" type="noConversion"/>
  </si>
  <si>
    <t>豆瓣醬</t>
    <phoneticPr fontId="1" type="noConversion"/>
  </si>
  <si>
    <t>玉米濃湯</t>
    <phoneticPr fontId="1" type="noConversion"/>
  </si>
  <si>
    <t>無錫排骨</t>
    <phoneticPr fontId="1" type="noConversion"/>
  </si>
  <si>
    <t>(生鮮帶骨,廢棄率40%)</t>
    <phoneticPr fontId="1" type="noConversion"/>
  </si>
  <si>
    <t>香油</t>
    <phoneticPr fontId="1" type="noConversion"/>
  </si>
  <si>
    <t>(如:大瓜.冬瓜)</t>
    <phoneticPr fontId="1" type="noConversion"/>
  </si>
  <si>
    <t>冬菜粉絲湯</t>
    <phoneticPr fontId="1" type="noConversion"/>
  </si>
  <si>
    <t>冬菜</t>
    <phoneticPr fontId="1" type="noConversion"/>
  </si>
  <si>
    <t>泡菜燒肉</t>
    <phoneticPr fontId="1" type="noConversion"/>
  </si>
  <si>
    <t>韓式辣椒粉</t>
    <phoneticPr fontId="1" type="noConversion"/>
  </si>
  <si>
    <t>焗汁洋芋</t>
    <phoneticPr fontId="47" type="noConversion"/>
  </si>
  <si>
    <t>清炒花椰</t>
    <phoneticPr fontId="1" type="noConversion"/>
  </si>
  <si>
    <t>結頭排骨湯</t>
    <phoneticPr fontId="1" type="noConversion"/>
  </si>
  <si>
    <t>豬尾骨丁</t>
  </si>
  <si>
    <t>麻油雞</t>
    <phoneticPr fontId="1" type="noConversion"/>
  </si>
  <si>
    <t>鐵板油腐</t>
    <phoneticPr fontId="47" type="noConversion"/>
  </si>
  <si>
    <t>豆瓣海根</t>
    <phoneticPr fontId="47" type="noConversion"/>
  </si>
  <si>
    <t>香滷百頁</t>
    <phoneticPr fontId="1" type="noConversion"/>
  </si>
  <si>
    <t>香菇絲</t>
    <phoneticPr fontId="1" type="noConversion"/>
  </si>
  <si>
    <t>麵線羹</t>
    <phoneticPr fontId="1" type="noConversion"/>
  </si>
  <si>
    <t>麵線</t>
    <phoneticPr fontId="1" type="noConversion"/>
  </si>
  <si>
    <t>筍絲燴炒</t>
    <phoneticPr fontId="47" type="noConversion"/>
  </si>
  <si>
    <t>關東煮</t>
    <phoneticPr fontId="47" type="noConversion"/>
  </si>
  <si>
    <t>綠豆芽</t>
    <phoneticPr fontId="1" type="noConversion"/>
  </si>
  <si>
    <t>三杯雞丁</t>
    <phoneticPr fontId="1" type="noConversion"/>
  </si>
  <si>
    <t>鮮菇豆腐煲</t>
    <phoneticPr fontId="47" type="noConversion"/>
  </si>
  <si>
    <t>醬燒寬粉</t>
    <phoneticPr fontId="47" type="noConversion"/>
  </si>
  <si>
    <t>寬粉</t>
    <phoneticPr fontId="1" type="noConversion"/>
  </si>
  <si>
    <t>洋芋濃湯</t>
    <phoneticPr fontId="1" type="noConversion"/>
  </si>
  <si>
    <t>*酥炸雞翅</t>
    <phoneticPr fontId="1" type="noConversion"/>
  </si>
  <si>
    <t>雞翅</t>
    <phoneticPr fontId="1" type="noConversion"/>
  </si>
  <si>
    <t>蛋酥白菜</t>
    <phoneticPr fontId="47" type="noConversion"/>
  </si>
  <si>
    <t>筍絲</t>
  </si>
  <si>
    <t>蕃茄炒蛋</t>
    <phoneticPr fontId="47" type="noConversion"/>
  </si>
  <si>
    <t>泰式打拋豬</t>
    <phoneticPr fontId="1" type="noConversion"/>
  </si>
  <si>
    <t>檸檬汁</t>
    <phoneticPr fontId="1" type="noConversion"/>
  </si>
  <si>
    <t>雞胸丁</t>
    <phoneticPr fontId="1" type="noConversion"/>
  </si>
  <si>
    <t>香菇肉燥</t>
    <phoneticPr fontId="48" type="noConversion"/>
  </si>
  <si>
    <t>豆干丁</t>
    <phoneticPr fontId="1" type="noConversion"/>
  </si>
  <si>
    <t>香菇</t>
    <phoneticPr fontId="1" type="noConversion"/>
  </si>
  <si>
    <t>什錦白菜滷</t>
    <phoneticPr fontId="48" type="noConversion"/>
  </si>
  <si>
    <t>豬肉排</t>
  </si>
  <si>
    <t>(生鮮帶骨,廢棄率7%)</t>
  </si>
  <si>
    <t>醬滷肉排</t>
    <phoneticPr fontId="1" type="noConversion"/>
  </si>
  <si>
    <t xml:space="preserve">  114學年度—下學期  午餐菜單明細及營養分析</t>
    <phoneticPr fontId="1" type="noConversion"/>
  </si>
  <si>
    <t>豬肉絲</t>
    <phoneticPr fontId="1" type="noConversion"/>
  </si>
  <si>
    <t>糖醋排骨</t>
    <phoneticPr fontId="1" type="noConversion"/>
  </si>
  <si>
    <t>(生鮮)</t>
    <phoneticPr fontId="1" type="noConversion"/>
  </si>
  <si>
    <t>(生鮮帶骨,廢棄率40%)</t>
    <phoneticPr fontId="1" type="noConversion"/>
  </si>
  <si>
    <t>綜合鮮菇</t>
  </si>
  <si>
    <t>(如：杏鮑菇…等)</t>
  </si>
  <si>
    <t>田園玉米</t>
    <phoneticPr fontId="1" type="noConversion"/>
  </si>
  <si>
    <t>高麗蛋花湯</t>
    <phoneticPr fontId="49" type="noConversion"/>
  </si>
  <si>
    <t>黑胡椒雞丁</t>
    <phoneticPr fontId="1" type="noConversion"/>
  </si>
  <si>
    <t>黑胡椒醬</t>
    <phoneticPr fontId="1" type="noConversion"/>
  </si>
  <si>
    <t>南洋咖哩</t>
    <phoneticPr fontId="49" type="noConversion"/>
  </si>
  <si>
    <t>咖哩粉</t>
    <phoneticPr fontId="1" type="noConversion"/>
  </si>
  <si>
    <t>塔香海茸</t>
    <phoneticPr fontId="49" type="noConversion"/>
  </si>
  <si>
    <t>海茸</t>
    <phoneticPr fontId="1" type="noConversion"/>
  </si>
  <si>
    <t>肉骨茶湯</t>
    <phoneticPr fontId="49" type="noConversion"/>
  </si>
  <si>
    <t>蘿蔔</t>
    <phoneticPr fontId="1" type="noConversion"/>
  </si>
  <si>
    <t>當歸</t>
    <phoneticPr fontId="1" type="noConversion"/>
  </si>
  <si>
    <t>枸杞</t>
    <phoneticPr fontId="1" type="noConversion"/>
  </si>
  <si>
    <t>熟地</t>
    <phoneticPr fontId="1" type="noConversion"/>
  </si>
  <si>
    <t>菇香燉雞</t>
    <phoneticPr fontId="1" type="noConversion"/>
  </si>
  <si>
    <t xml:space="preserve">   宮保雞丁</t>
    <phoneticPr fontId="1" type="noConversion"/>
  </si>
  <si>
    <t>蘑菇醬炒麵</t>
    <phoneticPr fontId="1" type="noConversion"/>
  </si>
  <si>
    <t>玉米粒</t>
  </si>
  <si>
    <t>蘑菇醬</t>
    <phoneticPr fontId="1" type="noConversion"/>
  </si>
  <si>
    <t>季瓜皮絲</t>
    <phoneticPr fontId="47" type="noConversion"/>
  </si>
  <si>
    <t>白玉鮮匯</t>
    <phoneticPr fontId="1" type="noConversion"/>
  </si>
  <si>
    <t>高麗菜</t>
  </si>
  <si>
    <t>海帶干片</t>
    <phoneticPr fontId="1" type="noConversion"/>
  </si>
  <si>
    <t>鮮瓜匯炒</t>
    <phoneticPr fontId="51" type="noConversion"/>
  </si>
  <si>
    <t>榨菜</t>
    <phoneticPr fontId="1" type="noConversion"/>
  </si>
  <si>
    <t>榨菜肉絲湯</t>
    <phoneticPr fontId="1" type="noConversion"/>
  </si>
  <si>
    <t>蘿蔔大骨湯</t>
    <phoneticPr fontId="1" type="noConversion"/>
  </si>
  <si>
    <t>金菇結頭菜湯</t>
    <phoneticPr fontId="1" type="noConversion"/>
  </si>
  <si>
    <t>(生鮮帶骨,廢棄率19%)</t>
    <phoneticPr fontId="1" type="noConversion"/>
  </si>
  <si>
    <t>豬大骨</t>
    <phoneticPr fontId="1" type="noConversion"/>
  </si>
  <si>
    <t>沙茶黑干</t>
    <phoneticPr fontId="48" type="noConversion"/>
  </si>
  <si>
    <t>(生鮮帶骨,廢棄率33%)</t>
    <phoneticPr fontId="1" type="noConversion"/>
  </si>
  <si>
    <t>(生鮮帶骨,廢棄率33%)</t>
    <phoneticPr fontId="1" type="noConversion"/>
  </si>
  <si>
    <t>沙茶蛋炒飯</t>
    <phoneticPr fontId="1" type="noConversion"/>
  </si>
  <si>
    <t>茄汁蛋炒飯</t>
    <phoneticPr fontId="1" type="noConversion"/>
  </si>
  <si>
    <t>白玉鮮菇</t>
    <phoneticPr fontId="47" type="noConversion"/>
  </si>
  <si>
    <t>夯地瓜</t>
    <phoneticPr fontId="1" type="noConversion"/>
  </si>
  <si>
    <t>香烤地瓜</t>
    <phoneticPr fontId="1" type="noConversion"/>
  </si>
  <si>
    <t>地瓜</t>
  </si>
  <si>
    <t>西芹</t>
    <phoneticPr fontId="1" type="noConversion"/>
  </si>
  <si>
    <t>海帶結</t>
  </si>
  <si>
    <t>(烤)</t>
    <phoneticPr fontId="1" type="noConversion"/>
  </si>
  <si>
    <t>海苔馬鈴薯</t>
    <phoneticPr fontId="1" type="noConversion"/>
  </si>
  <si>
    <t>海苔粉</t>
    <phoneticPr fontId="1" type="noConversion"/>
  </si>
  <si>
    <t>肉絲銀芽</t>
    <phoneticPr fontId="47" type="noConversion"/>
  </si>
  <si>
    <t>杏鮑菇</t>
    <phoneticPr fontId="1" type="noConversion"/>
  </si>
  <si>
    <t>(生鮮帶骨,廢棄率30%)</t>
    <phoneticPr fontId="1" type="noConversion"/>
  </si>
  <si>
    <t>南瓜炒蛋</t>
    <phoneticPr fontId="1" type="noConversion"/>
  </si>
  <si>
    <t>南瓜</t>
    <phoneticPr fontId="1" type="noConversion"/>
  </si>
  <si>
    <t>鮮蔬滷味</t>
    <phoneticPr fontId="1" type="noConversion"/>
  </si>
  <si>
    <t>綜合滷味</t>
    <phoneticPr fontId="1" type="noConversion"/>
  </si>
  <si>
    <t>鮮蔬粉絲</t>
    <phoneticPr fontId="1" type="noConversion"/>
  </si>
  <si>
    <t>西芹杏鮑菇</t>
    <phoneticPr fontId="47" type="noConversion"/>
  </si>
  <si>
    <t>第二週</t>
    <phoneticPr fontId="1" type="noConversion"/>
  </si>
  <si>
    <t>豬肉絲</t>
    <phoneticPr fontId="1" type="noConversion"/>
  </si>
  <si>
    <t>綠豆珍奶</t>
    <phoneticPr fontId="1" type="noConversion"/>
  </si>
  <si>
    <t>珍珠</t>
    <phoneticPr fontId="1" type="noConversion"/>
  </si>
  <si>
    <t>綠豆</t>
    <phoneticPr fontId="1" type="noConversion"/>
  </si>
  <si>
    <t>(在地食材:豬肉片)</t>
    <phoneticPr fontId="1" type="noConversion"/>
  </si>
  <si>
    <t>(在地食材:豬肉絲)</t>
    <phoneticPr fontId="1" type="noConversion"/>
  </si>
  <si>
    <t>豆漿</t>
    <phoneticPr fontId="1" type="noConversion"/>
  </si>
  <si>
    <t>1瓶</t>
    <phoneticPr fontId="1" type="noConversion"/>
  </si>
  <si>
    <t>有機蔬菜+豆漿</t>
    <phoneticPr fontId="1" type="noConversion"/>
  </si>
  <si>
    <t>永順國小</t>
    <phoneticPr fontId="1" type="noConversion"/>
  </si>
  <si>
    <t>酸辣湯</t>
    <phoneticPr fontId="1" type="noConversion"/>
  </si>
  <si>
    <t>水果</t>
    <phoneticPr fontId="1" type="noConversion"/>
  </si>
  <si>
    <t>1份</t>
    <phoneticPr fontId="1" type="noConversion"/>
  </si>
  <si>
    <t>美味鵝白菜+水果</t>
    <phoneticPr fontId="1" type="noConversion"/>
  </si>
  <si>
    <t>美味青江菜+水果</t>
    <phoneticPr fontId="1" type="noConversion"/>
  </si>
  <si>
    <t>水鯊魚丁</t>
  </si>
  <si>
    <t>魚丁味噌湯</t>
    <phoneticPr fontId="1" type="noConversion"/>
  </si>
  <si>
    <t>115年1-2月菜單</t>
    <phoneticPr fontId="1" type="noConversion"/>
  </si>
  <si>
    <t>高麗鮮菇</t>
    <phoneticPr fontId="1" type="noConversion"/>
  </si>
  <si>
    <t>砂鍋什錦</t>
    <phoneticPr fontId="1" type="noConversion"/>
  </si>
  <si>
    <t>韓式泡菜</t>
    <phoneticPr fontId="1" type="noConversion"/>
  </si>
  <si>
    <t>芋香西米露</t>
    <phoneticPr fontId="52" type="noConversion"/>
  </si>
  <si>
    <t>芋頭</t>
    <phoneticPr fontId="1" type="noConversion"/>
  </si>
  <si>
    <t>西谷米</t>
    <phoneticPr fontId="1" type="noConversion"/>
  </si>
  <si>
    <t>花椰鮮菇</t>
    <phoneticPr fontId="1" type="noConversion"/>
  </si>
  <si>
    <t>什錦洋蔥</t>
    <phoneticPr fontId="1" type="noConversion"/>
  </si>
  <si>
    <t>鮮香菇</t>
    <phoneticPr fontId="1" type="noConversion"/>
  </si>
  <si>
    <t>什錦魚丁湯</t>
    <phoneticPr fontId="1" type="noConversion"/>
  </si>
  <si>
    <t>鮮瓜魚丁湯</t>
    <phoneticPr fontId="1" type="noConversion"/>
  </si>
  <si>
    <t>味噌燒雞</t>
    <phoneticPr fontId="1" type="noConversion"/>
  </si>
  <si>
    <t>虱目魚塊</t>
  </si>
  <si>
    <t>(在地食材:雞骨腿丁)</t>
    <phoneticPr fontId="1" type="noConversion"/>
  </si>
  <si>
    <t>烏魚丁</t>
    <phoneticPr fontId="1" type="noConversion"/>
  </si>
  <si>
    <t>六代鰺魚片</t>
    <phoneticPr fontId="1" type="noConversion"/>
  </si>
  <si>
    <t>紅燒雞腿</t>
    <phoneticPr fontId="1" type="noConversion"/>
  </si>
  <si>
    <t>*香酥魚排</t>
    <phoneticPr fontId="1" type="noConversion"/>
  </si>
  <si>
    <t>*虱目魚塊</t>
    <phoneticPr fontId="4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</si>
</sst>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78" formatCode="m&quot;月&quot;d&quot;日&quot;;@"/>
    <numFmt numFmtId="183" formatCode="&quot;熱&quot;&quot;量&quot;\:000&quot;大&quot;&quot;卡&quot;"/>
    <numFmt numFmtId="188" formatCode="&quot;蛋&quot;&quot;白&quot;&quot;質&quot;\:00.0&quot;公&quot;&quot;克&quot;"/>
    <numFmt numFmtId="190" formatCode="&quot;脂&quot;&quot;肪&quot;\:00.0&quot;公&quot;&quot;克&quot;"/>
    <numFmt numFmtId="192" formatCode="&quot;醣&quot;&quot;類&quot;\:000.0&quot;公&quot;&quot;克&quot;"/>
    <numFmt numFmtId="195" formatCode="0.0"/>
    <numFmt numFmtId="196" formatCode="0_);[Red]\(0\)"/>
    <numFmt numFmtId="197" formatCode="0.0_);[Red]\(0.0\)"/>
    <numFmt numFmtId="213" formatCode="_-* #,##0.0_-;\-* #,##0.0_-;_-* &quot;-&quot;?_-;_-@_-"/>
    <numFmt numFmtId="214" formatCode="_-* #,##0.0_-&quot;g&quot;;\-* #,##0.0_-&quot;g&quot;;_-* &quot;-&quot;_-&quot;g&quot;;_-@_-&quot;g&quot;"/>
    <numFmt numFmtId="215" formatCode="_-* #,##0.0_-&quot;kcal&quot;;\-* #,##0.0_-&quot;kcal&quot;;_-* &quot;-&quot;_-&quot;kcal&quot;;_-@_-&quot;kcal&quot;"/>
    <numFmt numFmtId="217" formatCode="[$-404]aaaa;@"/>
    <numFmt numFmtId="218" formatCode="_-* #,##0_-&quot;kcal&quot;;\-* #,##0_-&quot;kcal&quot;;_-* &quot;-&quot;_-&quot;kcal&quot;;_-@_-&quot;kcal&quot;"/>
  </numFmts>
  <fonts count="76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8"/>
      <name val="標楷體"/>
      <family val="4"/>
      <charset val="136"/>
    </font>
    <font>
      <b/>
      <sz val="14"/>
      <name val="標楷體"/>
      <family val="4"/>
      <charset val="136"/>
    </font>
    <font>
      <sz val="14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sz val="13"/>
      <name val="標楷體"/>
      <family val="4"/>
      <charset val="136"/>
    </font>
    <font>
      <sz val="14"/>
      <name val="華康海報體W12"/>
      <family val="1"/>
      <charset val="136"/>
    </font>
    <font>
      <sz val="8"/>
      <name val="新細明體"/>
      <family val="1"/>
      <charset val="136"/>
    </font>
    <font>
      <sz val="8"/>
      <color indexed="43"/>
      <name val="Times New Roman"/>
      <family val="1"/>
    </font>
    <font>
      <sz val="11"/>
      <name val="標楷體"/>
      <family val="4"/>
      <charset val="136"/>
    </font>
    <font>
      <b/>
      <sz val="18"/>
      <name val="華康仿宋體W6(P)"/>
      <family val="1"/>
      <charset val="136"/>
    </font>
    <font>
      <b/>
      <sz val="13"/>
      <name val="華康仿宋體W6(P)"/>
      <family val="1"/>
      <charset val="136"/>
    </font>
    <font>
      <b/>
      <sz val="14"/>
      <name val="華康仿宋體W6(P)"/>
      <family val="1"/>
      <charset val="136"/>
    </font>
    <font>
      <b/>
      <sz val="12"/>
      <name val="新細明體"/>
      <family val="1"/>
      <charset val="136"/>
    </font>
    <font>
      <b/>
      <sz val="16"/>
      <name val="華康仿宋體W6(P)"/>
      <family val="1"/>
      <charset val="136"/>
    </font>
    <font>
      <b/>
      <sz val="16"/>
      <color indexed="17"/>
      <name val="華康仿宋體W6(P)"/>
      <family val="1"/>
      <charset val="136"/>
    </font>
    <font>
      <b/>
      <sz val="8"/>
      <name val="華康仿宋體W6(P)"/>
      <family val="1"/>
      <charset val="136"/>
    </font>
    <font>
      <sz val="12"/>
      <name val="文鼎海報體"/>
      <family val="3"/>
      <charset val="136"/>
    </font>
    <font>
      <sz val="12"/>
      <name val="細明體"/>
      <family val="3"/>
      <charset val="136"/>
    </font>
    <font>
      <b/>
      <sz val="30"/>
      <name val="文鼎粗行楷"/>
      <family val="3"/>
      <charset val="136"/>
    </font>
    <font>
      <b/>
      <sz val="28"/>
      <name val="文鼎粗行楷"/>
      <family val="3"/>
      <charset val="136"/>
    </font>
    <font>
      <b/>
      <sz val="28"/>
      <name val="華康鐵線龍門W3(P)"/>
      <family val="1"/>
      <charset val="136"/>
    </font>
    <font>
      <b/>
      <sz val="28"/>
      <name val="華康鐵線龍門W3"/>
      <family val="1"/>
      <charset val="136"/>
    </font>
    <font>
      <sz val="16"/>
      <name val="標楷體"/>
      <family val="4"/>
      <charset val="136"/>
    </font>
    <font>
      <b/>
      <sz val="26"/>
      <name val="華康仿宋體W6(P)"/>
      <family val="1"/>
      <charset val="136"/>
    </font>
    <font>
      <b/>
      <sz val="18"/>
      <color indexed="12"/>
      <name val="華康仿宋體W6(P)"/>
      <family val="1"/>
      <charset val="136"/>
    </font>
    <font>
      <b/>
      <sz val="26"/>
      <name val="Noto Serif HK Black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10"/>
      <name val="標楷體"/>
      <family val="4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14"/>
      <color rgb="FFFF0000"/>
      <name val="標楷體"/>
      <family val="4"/>
      <charset val="136"/>
    </font>
    <font>
      <sz val="14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10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2"/>
      <color theme="0" tint="-0.14999847407452621"/>
      <name val="標楷體"/>
      <family val="4"/>
      <charset val="136"/>
    </font>
    <font>
      <sz val="14"/>
      <color rgb="FF0000FF"/>
      <name val="標楷體"/>
      <family val="4"/>
      <charset val="136"/>
    </font>
    <font>
      <sz val="12"/>
      <color rgb="FF0000FF"/>
      <name val="標楷體"/>
      <family val="4"/>
      <charset val="136"/>
    </font>
    <font>
      <b/>
      <sz val="18"/>
      <color rgb="FF3366FF"/>
      <name val="華康仿宋體W6(P)"/>
      <family val="1"/>
      <charset val="136"/>
    </font>
    <font>
      <b/>
      <sz val="18"/>
      <color rgb="FFFF0000"/>
      <name val="華康仿宋體W6(P)"/>
      <family val="1"/>
      <charset val="136"/>
    </font>
    <font>
      <b/>
      <sz val="18"/>
      <color rgb="FF993300"/>
      <name val="華康仿宋體W6(P)"/>
      <family val="1"/>
      <charset val="136"/>
    </font>
    <font>
      <b/>
      <sz val="18"/>
      <color rgb="FF0000FF"/>
      <name val="華康仿宋體W6(P)"/>
      <family val="1"/>
      <charset val="136"/>
    </font>
    <font>
      <b/>
      <sz val="18"/>
      <color theme="9" tint="-0.249977111117893"/>
      <name val="華康仿宋體W6(P)"/>
      <family val="1"/>
      <charset val="136"/>
    </font>
    <font>
      <b/>
      <sz val="18"/>
      <color rgb="FFFF0066"/>
      <name val="華康仿宋體W6(P)"/>
      <family val="1"/>
      <charset val="136"/>
    </font>
    <font>
      <b/>
      <sz val="16"/>
      <color rgb="FFFF6600"/>
      <name val="華康仿宋體W6(P)"/>
      <family val="1"/>
      <charset val="136"/>
    </font>
    <font>
      <b/>
      <sz val="22"/>
      <color rgb="FFFF00FF"/>
      <name val="華康仿宋體W6(P)"/>
      <family val="1"/>
      <charset val="136"/>
    </font>
    <font>
      <b/>
      <sz val="22"/>
      <color rgb="FFFF0000"/>
      <name val="華康仿宋體W6(P)"/>
      <family val="1"/>
      <charset val="136"/>
    </font>
    <font>
      <b/>
      <sz val="18"/>
      <color rgb="FF9900CC"/>
      <name val="華康仿宋體W6(P)"/>
      <family val="1"/>
      <charset val="136"/>
    </font>
    <font>
      <sz val="36"/>
      <color rgb="FF0000FF"/>
      <name val="Noto Serif HK Black"/>
      <family val="1"/>
      <charset val="136"/>
    </font>
    <font>
      <b/>
      <sz val="22"/>
      <color rgb="FFFF0000"/>
      <name val="華康鐵線龍門W3(P)"/>
      <family val="1"/>
      <charset val="136"/>
    </font>
    <font>
      <sz val="12"/>
      <name val="新細明體"/>
      <family val="1"/>
      <charset val="136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3" fillId="0" borderId="0">
      <alignment vertical="center"/>
    </xf>
    <xf numFmtId="0" fontId="4" fillId="0" borderId="0"/>
    <xf numFmtId="0" fontId="53" fillId="0" borderId="0"/>
    <xf numFmtId="0" fontId="4" fillId="0" borderId="0"/>
    <xf numFmtId="0" fontId="4" fillId="0" borderId="0"/>
    <xf numFmtId="0" fontId="53" fillId="0" borderId="0"/>
    <xf numFmtId="0" fontId="4" fillId="0" borderId="0">
      <alignment vertical="center"/>
    </xf>
    <xf numFmtId="0" fontId="4" fillId="0" borderId="0"/>
    <xf numFmtId="0" fontId="5" fillId="16" borderId="0" applyNumberFormat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17" borderId="2" applyNumberForma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4" fillId="18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2" applyNumberFormat="0" applyAlignment="0" applyProtection="0">
      <alignment vertical="center"/>
    </xf>
    <xf numFmtId="0" fontId="16" fillId="17" borderId="8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374">
    <xf numFmtId="0" fontId="0" fillId="0" borderId="0" xfId="0"/>
    <xf numFmtId="0" fontId="23" fillId="0" borderId="0" xfId="20" applyFont="1">
      <alignment vertical="center"/>
    </xf>
    <xf numFmtId="0" fontId="23" fillId="0" borderId="10" xfId="20" applyFont="1" applyBorder="1">
      <alignment vertical="center"/>
    </xf>
    <xf numFmtId="0" fontId="23" fillId="0" borderId="0" xfId="20" applyFont="1" applyAlignment="1">
      <alignment horizontal="center" vertical="center"/>
    </xf>
    <xf numFmtId="0" fontId="4" fillId="0" borderId="0" xfId="26"/>
    <xf numFmtId="0" fontId="22" fillId="0" borderId="0" xfId="26" applyFont="1"/>
    <xf numFmtId="0" fontId="27" fillId="0" borderId="0" xfId="26" applyFont="1"/>
    <xf numFmtId="0" fontId="21" fillId="0" borderId="0" xfId="26" applyFont="1" applyAlignment="1">
      <alignment horizontal="center" vertical="center"/>
    </xf>
    <xf numFmtId="0" fontId="26" fillId="24" borderId="0" xfId="26" applyFont="1" applyFill="1"/>
    <xf numFmtId="0" fontId="23" fillId="24" borderId="11" xfId="20" applyFont="1" applyFill="1" applyBorder="1" applyAlignment="1">
      <alignment horizontal="center" vertical="center"/>
    </xf>
    <xf numFmtId="0" fontId="25" fillId="24" borderId="11" xfId="20" applyFont="1" applyFill="1" applyBorder="1" applyAlignment="1">
      <alignment horizontal="center" vertical="center" wrapText="1"/>
    </xf>
    <xf numFmtId="0" fontId="23" fillId="24" borderId="12" xfId="20" applyFont="1" applyFill="1" applyBorder="1" applyAlignment="1">
      <alignment horizontal="center" vertical="center"/>
    </xf>
    <xf numFmtId="0" fontId="23" fillId="24" borderId="13" xfId="20" applyFont="1" applyFill="1" applyBorder="1" applyAlignment="1">
      <alignment horizontal="center" vertical="center"/>
    </xf>
    <xf numFmtId="0" fontId="25" fillId="24" borderId="13" xfId="20" applyFont="1" applyFill="1" applyBorder="1" applyAlignment="1">
      <alignment horizontal="center" vertical="center" wrapText="1"/>
    </xf>
    <xf numFmtId="0" fontId="23" fillId="0" borderId="14" xfId="20" applyFont="1" applyBorder="1" applyAlignment="1">
      <alignment horizontal="left" vertical="center"/>
    </xf>
    <xf numFmtId="0" fontId="23" fillId="0" borderId="15" xfId="20" applyFont="1" applyBorder="1" applyAlignment="1">
      <alignment horizontal="left" vertical="center"/>
    </xf>
    <xf numFmtId="0" fontId="24" fillId="0" borderId="15" xfId="20" applyFont="1" applyBorder="1" applyAlignment="1">
      <alignment horizontal="left" vertical="center"/>
    </xf>
    <xf numFmtId="196" fontId="23" fillId="0" borderId="15" xfId="20" applyNumberFormat="1" applyFont="1" applyBorder="1" applyAlignment="1">
      <alignment horizontal="center" vertical="center"/>
    </xf>
    <xf numFmtId="0" fontId="23" fillId="0" borderId="15" xfId="21" applyFont="1" applyBorder="1" applyAlignment="1">
      <alignment horizontal="left" vertical="center"/>
    </xf>
    <xf numFmtId="196" fontId="23" fillId="0" borderId="16" xfId="20" applyNumberFormat="1" applyFont="1" applyBorder="1" applyAlignment="1">
      <alignment horizontal="center" vertical="center"/>
    </xf>
    <xf numFmtId="0" fontId="23" fillId="0" borderId="17" xfId="20" applyFont="1" applyBorder="1" applyAlignment="1">
      <alignment horizontal="left" vertical="center"/>
    </xf>
    <xf numFmtId="0" fontId="23" fillId="0" borderId="15" xfId="21" applyFont="1" applyBorder="1">
      <alignment vertical="center"/>
    </xf>
    <xf numFmtId="0" fontId="23" fillId="0" borderId="18" xfId="20" applyFont="1" applyBorder="1" applyAlignment="1">
      <alignment horizontal="left" vertical="center"/>
    </xf>
    <xf numFmtId="0" fontId="23" fillId="0" borderId="18" xfId="20" applyFont="1" applyBorder="1" applyAlignment="1">
      <alignment horizontal="center" vertical="center"/>
    </xf>
    <xf numFmtId="0" fontId="23" fillId="0" borderId="19" xfId="20" applyFont="1" applyBorder="1" applyAlignment="1">
      <alignment horizontal="left" vertical="center"/>
    </xf>
    <xf numFmtId="0" fontId="23" fillId="0" borderId="15" xfId="20" applyFont="1" applyBorder="1">
      <alignment vertical="center"/>
    </xf>
    <xf numFmtId="0" fontId="23" fillId="0" borderId="16" xfId="20" applyFont="1" applyBorder="1" applyAlignment="1">
      <alignment horizontal="left" vertical="center"/>
    </xf>
    <xf numFmtId="0" fontId="54" fillId="0" borderId="15" xfId="20" applyFont="1" applyBorder="1" applyAlignment="1">
      <alignment horizontal="left" vertical="center"/>
    </xf>
    <xf numFmtId="0" fontId="23" fillId="24" borderId="16" xfId="20" applyFont="1" applyFill="1" applyBorder="1" applyAlignment="1">
      <alignment horizontal="left" vertical="center"/>
    </xf>
    <xf numFmtId="0" fontId="23" fillId="24" borderId="15" xfId="20" applyFont="1" applyFill="1" applyBorder="1">
      <alignment vertical="center"/>
    </xf>
    <xf numFmtId="0" fontId="54" fillId="0" borderId="15" xfId="21" applyFont="1" applyBorder="1" applyAlignment="1">
      <alignment horizontal="left" vertical="center"/>
    </xf>
    <xf numFmtId="0" fontId="23" fillId="0" borderId="11" xfId="20" applyFont="1" applyBorder="1" applyAlignment="1">
      <alignment horizontal="left" vertical="center"/>
    </xf>
    <xf numFmtId="196" fontId="23" fillId="0" borderId="11" xfId="20" applyNumberFormat="1" applyFont="1" applyBorder="1" applyAlignment="1">
      <alignment horizontal="center" vertical="center"/>
    </xf>
    <xf numFmtId="0" fontId="23" fillId="24" borderId="15" xfId="20" applyFont="1" applyFill="1" applyBorder="1" applyAlignment="1">
      <alignment horizontal="left" vertical="center"/>
    </xf>
    <xf numFmtId="0" fontId="23" fillId="24" borderId="14" xfId="20" applyFont="1" applyFill="1" applyBorder="1" applyAlignment="1">
      <alignment horizontal="left" vertical="center"/>
    </xf>
    <xf numFmtId="0" fontId="23" fillId="24" borderId="18" xfId="20" applyFont="1" applyFill="1" applyBorder="1" applyAlignment="1">
      <alignment horizontal="left" vertical="center"/>
    </xf>
    <xf numFmtId="0" fontId="54" fillId="0" borderId="15" xfId="20" applyFont="1" applyBorder="1">
      <alignment vertical="center"/>
    </xf>
    <xf numFmtId="0" fontId="4" fillId="0" borderId="0" xfId="26" applyAlignment="1">
      <alignment horizontal="center" vertical="center"/>
    </xf>
    <xf numFmtId="0" fontId="4" fillId="0" borderId="0" xfId="26" applyAlignment="1">
      <alignment horizontal="right"/>
    </xf>
    <xf numFmtId="0" fontId="20" fillId="0" borderId="0" xfId="26" applyFont="1" applyAlignment="1">
      <alignment horizontal="center" vertical="center"/>
    </xf>
    <xf numFmtId="0" fontId="0" fillId="0" borderId="0" xfId="0" applyAlignment="1">
      <alignment wrapText="1"/>
    </xf>
    <xf numFmtId="0" fontId="33" fillId="0" borderId="0" xfId="0" applyFont="1" applyAlignment="1">
      <alignment vertical="center"/>
    </xf>
    <xf numFmtId="0" fontId="33" fillId="0" borderId="0" xfId="26" applyFont="1" applyAlignment="1">
      <alignment vertical="center"/>
    </xf>
    <xf numFmtId="183" fontId="36" fillId="25" borderId="20" xfId="26" applyNumberFormat="1" applyFont="1" applyFill="1" applyBorder="1" applyAlignment="1">
      <alignment horizontal="center" vertical="center" shrinkToFit="1"/>
    </xf>
    <xf numFmtId="183" fontId="36" fillId="25" borderId="21" xfId="26" applyNumberFormat="1" applyFont="1" applyFill="1" applyBorder="1" applyAlignment="1">
      <alignment horizontal="center" vertical="center" shrinkToFit="1"/>
    </xf>
    <xf numFmtId="190" fontId="36" fillId="25" borderId="22" xfId="26" applyNumberFormat="1" applyFont="1" applyFill="1" applyBorder="1" applyAlignment="1">
      <alignment horizontal="center" vertical="center" shrinkToFit="1"/>
    </xf>
    <xf numFmtId="188" fontId="36" fillId="25" borderId="23" xfId="26" applyNumberFormat="1" applyFont="1" applyFill="1" applyBorder="1" applyAlignment="1">
      <alignment horizontal="center" vertical="center" shrinkToFit="1"/>
    </xf>
    <xf numFmtId="188" fontId="36" fillId="25" borderId="24" xfId="26" applyNumberFormat="1" applyFont="1" applyFill="1" applyBorder="1" applyAlignment="1">
      <alignment horizontal="center" vertical="center" shrinkToFit="1"/>
    </xf>
    <xf numFmtId="192" fontId="36" fillId="25" borderId="25" xfId="26" applyNumberFormat="1" applyFont="1" applyFill="1" applyBorder="1" applyAlignment="1">
      <alignment horizontal="center" vertical="center" shrinkToFit="1"/>
    </xf>
    <xf numFmtId="217" fontId="32" fillId="26" borderId="26" xfId="26" applyNumberFormat="1" applyFont="1" applyFill="1" applyBorder="1" applyAlignment="1">
      <alignment horizontal="center" vertical="center" wrapText="1"/>
    </xf>
    <xf numFmtId="178" fontId="31" fillId="26" borderId="10" xfId="26" applyNumberFormat="1" applyFont="1" applyFill="1" applyBorder="1" applyAlignment="1">
      <alignment horizontal="right" vertical="center" wrapText="1"/>
    </xf>
    <xf numFmtId="178" fontId="31" fillId="26" borderId="27" xfId="26" applyNumberFormat="1" applyFont="1" applyFill="1" applyBorder="1" applyAlignment="1">
      <alignment horizontal="right" vertical="center" wrapText="1"/>
    </xf>
    <xf numFmtId="0" fontId="24" fillId="0" borderId="0" xfId="26" applyFont="1" applyAlignment="1">
      <alignment horizontal="right" wrapText="1"/>
    </xf>
    <xf numFmtId="0" fontId="24" fillId="0" borderId="0" xfId="26" applyFont="1" applyAlignment="1">
      <alignment horizontal="center" vertical="center" wrapText="1"/>
    </xf>
    <xf numFmtId="0" fontId="25" fillId="24" borderId="25" xfId="20" applyFont="1" applyFill="1" applyBorder="1" applyAlignment="1">
      <alignment horizontal="center" vertical="center" wrapText="1"/>
    </xf>
    <xf numFmtId="0" fontId="23" fillId="24" borderId="23" xfId="20" applyFont="1" applyFill="1" applyBorder="1" applyAlignment="1">
      <alignment horizontal="center" vertical="center"/>
    </xf>
    <xf numFmtId="0" fontId="23" fillId="24" borderId="25" xfId="20" applyFont="1" applyFill="1" applyBorder="1" applyAlignment="1">
      <alignment horizontal="center" vertical="center"/>
    </xf>
    <xf numFmtId="0" fontId="23" fillId="24" borderId="24" xfId="20" applyFont="1" applyFill="1" applyBorder="1" applyAlignment="1">
      <alignment horizontal="center" vertical="center"/>
    </xf>
    <xf numFmtId="0" fontId="55" fillId="0" borderId="21" xfId="20" applyFont="1" applyBorder="1" applyAlignment="1">
      <alignment horizontal="center" vertical="center"/>
    </xf>
    <xf numFmtId="0" fontId="55" fillId="0" borderId="28" xfId="20" applyFont="1" applyBorder="1" applyAlignment="1">
      <alignment horizontal="center" vertical="center"/>
    </xf>
    <xf numFmtId="0" fontId="55" fillId="0" borderId="29" xfId="20" applyFont="1" applyBorder="1" applyAlignment="1">
      <alignment horizontal="center" vertical="center"/>
    </xf>
    <xf numFmtId="0" fontId="55" fillId="0" borderId="30" xfId="20" applyFont="1" applyBorder="1" applyAlignment="1">
      <alignment horizontal="center" vertical="center"/>
    </xf>
    <xf numFmtId="196" fontId="23" fillId="0" borderId="14" xfId="20" applyNumberFormat="1" applyFont="1" applyBorder="1" applyAlignment="1">
      <alignment horizontal="right" vertical="center" shrinkToFit="1"/>
    </xf>
    <xf numFmtId="0" fontId="23" fillId="0" borderId="31" xfId="20" applyFont="1" applyBorder="1" applyAlignment="1">
      <alignment horizontal="left" vertical="center"/>
    </xf>
    <xf numFmtId="0" fontId="55" fillId="0" borderId="14" xfId="20" applyFont="1" applyBorder="1" applyAlignment="1">
      <alignment horizontal="left" vertical="center"/>
    </xf>
    <xf numFmtId="196" fontId="55" fillId="0" borderId="14" xfId="20" applyNumberFormat="1" applyFont="1" applyBorder="1" applyAlignment="1">
      <alignment horizontal="right" vertical="center" shrinkToFit="1"/>
    </xf>
    <xf numFmtId="0" fontId="23" fillId="0" borderId="32" xfId="25" applyFont="1" applyBorder="1" applyAlignment="1">
      <alignment horizontal="left" vertical="center"/>
    </xf>
    <xf numFmtId="196" fontId="23" fillId="0" borderId="14" xfId="25" applyNumberFormat="1" applyFont="1" applyBorder="1" applyAlignment="1">
      <alignment horizontal="right" vertical="center" shrinkToFit="1"/>
    </xf>
    <xf numFmtId="0" fontId="55" fillId="0" borderId="32" xfId="20" applyFont="1" applyBorder="1" applyAlignment="1">
      <alignment horizontal="left" vertical="center"/>
    </xf>
    <xf numFmtId="196" fontId="23" fillId="0" borderId="16" xfId="20" applyNumberFormat="1" applyFont="1" applyBorder="1" applyAlignment="1">
      <alignment horizontal="right" vertical="center" shrinkToFit="1"/>
    </xf>
    <xf numFmtId="0" fontId="56" fillId="0" borderId="15" xfId="20" applyFont="1" applyBorder="1">
      <alignment vertical="center"/>
    </xf>
    <xf numFmtId="196" fontId="23" fillId="0" borderId="15" xfId="21" applyNumberFormat="1" applyFont="1" applyBorder="1" applyAlignment="1">
      <alignment horizontal="right" vertical="center" shrinkToFit="1"/>
    </xf>
    <xf numFmtId="0" fontId="55" fillId="0" borderId="18" xfId="20" applyFont="1" applyBorder="1" applyAlignment="1">
      <alignment horizontal="left" vertical="center"/>
    </xf>
    <xf numFmtId="0" fontId="24" fillId="0" borderId="19" xfId="20" applyFont="1" applyBorder="1">
      <alignment vertical="center"/>
    </xf>
    <xf numFmtId="196" fontId="23" fillId="0" borderId="15" xfId="20" applyNumberFormat="1" applyFont="1" applyBorder="1" applyAlignment="1">
      <alignment horizontal="right" vertical="center"/>
    </xf>
    <xf numFmtId="0" fontId="55" fillId="0" borderId="15" xfId="20" applyFont="1" applyBorder="1" applyAlignment="1">
      <alignment horizontal="left" vertical="center"/>
    </xf>
    <xf numFmtId="197" fontId="55" fillId="0" borderId="15" xfId="20" applyNumberFormat="1" applyFont="1" applyBorder="1" applyAlignment="1">
      <alignment horizontal="right" vertical="center" shrinkToFit="1"/>
    </xf>
    <xf numFmtId="0" fontId="24" fillId="0" borderId="19" xfId="20" applyFont="1" applyBorder="1" applyAlignment="1">
      <alignment horizontal="left" vertical="center"/>
    </xf>
    <xf numFmtId="196" fontId="23" fillId="0" borderId="19" xfId="20" applyNumberFormat="1" applyFont="1" applyBorder="1" applyAlignment="1">
      <alignment horizontal="right" vertical="center"/>
    </xf>
    <xf numFmtId="0" fontId="23" fillId="0" borderId="0" xfId="20" applyFont="1" applyAlignment="1">
      <alignment horizontal="right" vertical="center"/>
    </xf>
    <xf numFmtId="196" fontId="55" fillId="0" borderId="33" xfId="21" applyNumberFormat="1" applyFont="1" applyBorder="1" applyAlignment="1">
      <alignment horizontal="right" vertical="center" shrinkToFit="1"/>
    </xf>
    <xf numFmtId="196" fontId="55" fillId="0" borderId="15" xfId="20" applyNumberFormat="1" applyFont="1" applyBorder="1" applyAlignment="1">
      <alignment horizontal="right" vertical="center"/>
    </xf>
    <xf numFmtId="196" fontId="55" fillId="0" borderId="33" xfId="20" applyNumberFormat="1" applyFont="1" applyBorder="1" applyAlignment="1">
      <alignment horizontal="right" vertical="center" shrinkToFit="1"/>
    </xf>
    <xf numFmtId="0" fontId="55" fillId="0" borderId="15" xfId="20" applyFont="1" applyBorder="1" applyAlignment="1">
      <alignment horizontal="center" vertical="center"/>
    </xf>
    <xf numFmtId="196" fontId="23" fillId="0" borderId="15" xfId="21" applyNumberFormat="1" applyFont="1" applyBorder="1" applyAlignment="1">
      <alignment horizontal="right" vertical="center"/>
    </xf>
    <xf numFmtId="0" fontId="24" fillId="0" borderId="15" xfId="20" applyFont="1" applyBorder="1">
      <alignment vertical="center"/>
    </xf>
    <xf numFmtId="196" fontId="23" fillId="0" borderId="16" xfId="20" applyNumberFormat="1" applyFont="1" applyBorder="1" applyAlignment="1">
      <alignment horizontal="right" vertical="center"/>
    </xf>
    <xf numFmtId="0" fontId="55" fillId="0" borderId="0" xfId="20" applyFont="1">
      <alignment vertical="center"/>
    </xf>
    <xf numFmtId="0" fontId="55" fillId="0" borderId="16" xfId="20" applyFont="1" applyBorder="1" applyAlignment="1">
      <alignment horizontal="center" vertical="center"/>
    </xf>
    <xf numFmtId="196" fontId="55" fillId="0" borderId="16" xfId="20" applyNumberFormat="1" applyFont="1" applyBorder="1" applyAlignment="1">
      <alignment horizontal="right" vertical="center"/>
    </xf>
    <xf numFmtId="196" fontId="23" fillId="0" borderId="11" xfId="20" applyNumberFormat="1" applyFont="1" applyBorder="1" applyAlignment="1">
      <alignment horizontal="right" vertical="center"/>
    </xf>
    <xf numFmtId="0" fontId="24" fillId="0" borderId="12" xfId="20" applyFont="1" applyBorder="1" applyAlignment="1">
      <alignment horizontal="left" vertical="center"/>
    </xf>
    <xf numFmtId="0" fontId="23" fillId="0" borderId="11" xfId="20" applyFont="1" applyBorder="1">
      <alignment vertical="center"/>
    </xf>
    <xf numFmtId="196" fontId="23" fillId="0" borderId="11" xfId="20" applyNumberFormat="1" applyFont="1" applyBorder="1">
      <alignment vertical="center"/>
    </xf>
    <xf numFmtId="0" fontId="55" fillId="0" borderId="11" xfId="20" applyFont="1" applyBorder="1" applyAlignment="1">
      <alignment horizontal="center" vertical="center"/>
    </xf>
    <xf numFmtId="196" fontId="55" fillId="0" borderId="11" xfId="20" applyNumberFormat="1" applyFont="1" applyBorder="1" applyAlignment="1">
      <alignment horizontal="right" vertical="center"/>
    </xf>
    <xf numFmtId="0" fontId="55" fillId="0" borderId="11" xfId="20" applyFont="1" applyBorder="1" applyAlignment="1">
      <alignment horizontal="left" vertical="center"/>
    </xf>
    <xf numFmtId="0" fontId="23" fillId="0" borderId="21" xfId="20" applyFont="1" applyBorder="1" applyAlignment="1">
      <alignment horizontal="center" vertical="center"/>
    </xf>
    <xf numFmtId="0" fontId="23" fillId="0" borderId="32" xfId="20" applyFont="1" applyBorder="1" applyAlignment="1">
      <alignment horizontal="left" vertical="center"/>
    </xf>
    <xf numFmtId="196" fontId="23" fillId="0" borderId="32" xfId="20" applyNumberFormat="1" applyFont="1" applyBorder="1" applyAlignment="1">
      <alignment horizontal="right" vertical="center" shrinkToFit="1"/>
    </xf>
    <xf numFmtId="196" fontId="23" fillId="0" borderId="33" xfId="20" applyNumberFormat="1" applyFont="1" applyBorder="1" applyAlignment="1">
      <alignment vertical="center" shrinkToFit="1"/>
    </xf>
    <xf numFmtId="0" fontId="23" fillId="0" borderId="28" xfId="20" applyFont="1" applyBorder="1" applyAlignment="1">
      <alignment horizontal="center" vertical="center"/>
    </xf>
    <xf numFmtId="0" fontId="55" fillId="0" borderId="15" xfId="20" applyFont="1" applyBorder="1">
      <alignment vertical="center"/>
    </xf>
    <xf numFmtId="196" fontId="23" fillId="0" borderId="19" xfId="20" applyNumberFormat="1" applyFont="1" applyBorder="1" applyAlignment="1">
      <alignment horizontal="right" vertical="center" shrinkToFit="1"/>
    </xf>
    <xf numFmtId="0" fontId="29" fillId="0" borderId="19" xfId="20" applyFont="1" applyBorder="1" applyAlignment="1">
      <alignment horizontal="left" vertical="center"/>
    </xf>
    <xf numFmtId="196" fontId="24" fillId="0" borderId="19" xfId="20" applyNumberFormat="1" applyFont="1" applyBorder="1" applyAlignment="1">
      <alignment horizontal="right" vertical="center" shrinkToFit="1"/>
    </xf>
    <xf numFmtId="196" fontId="23" fillId="0" borderId="15" xfId="20" applyNumberFormat="1" applyFont="1" applyBorder="1" applyAlignment="1">
      <alignment horizontal="right" vertical="center" shrinkToFit="1"/>
    </xf>
    <xf numFmtId="196" fontId="23" fillId="0" borderId="33" xfId="20" applyNumberFormat="1" applyFont="1" applyBorder="1" applyAlignment="1">
      <alignment horizontal="right" vertical="center" shrinkToFit="1"/>
    </xf>
    <xf numFmtId="0" fontId="23" fillId="0" borderId="19" xfId="20" applyFont="1" applyBorder="1">
      <alignment vertical="center"/>
    </xf>
    <xf numFmtId="196" fontId="23" fillId="0" borderId="34" xfId="20" applyNumberFormat="1" applyFont="1" applyBorder="1">
      <alignment vertical="center"/>
    </xf>
    <xf numFmtId="196" fontId="55" fillId="0" borderId="16" xfId="20" applyNumberFormat="1" applyFont="1" applyBorder="1" applyAlignment="1">
      <alignment horizontal="right" vertical="center" shrinkToFit="1"/>
    </xf>
    <xf numFmtId="0" fontId="23" fillId="0" borderId="29" xfId="20" applyFont="1" applyBorder="1" applyAlignment="1">
      <alignment horizontal="center" vertical="center"/>
    </xf>
    <xf numFmtId="0" fontId="23" fillId="0" borderId="35" xfId="20" applyFont="1" applyBorder="1" applyAlignment="1">
      <alignment horizontal="center" vertical="center"/>
    </xf>
    <xf numFmtId="0" fontId="55" fillId="0" borderId="11" xfId="20" applyFont="1" applyBorder="1">
      <alignment vertical="center"/>
    </xf>
    <xf numFmtId="0" fontId="23" fillId="0" borderId="12" xfId="20" applyFont="1" applyBorder="1" applyAlignment="1">
      <alignment horizontal="left" vertical="center"/>
    </xf>
    <xf numFmtId="196" fontId="23" fillId="0" borderId="36" xfId="20" applyNumberFormat="1" applyFont="1" applyBorder="1">
      <alignment vertical="center"/>
    </xf>
    <xf numFmtId="0" fontId="23" fillId="0" borderId="16" xfId="20" applyFont="1" applyBorder="1">
      <alignment vertical="center"/>
    </xf>
    <xf numFmtId="0" fontId="29" fillId="0" borderId="19" xfId="21" applyFont="1" applyBorder="1" applyAlignment="1">
      <alignment horizontal="left" vertical="center"/>
    </xf>
    <xf numFmtId="0" fontId="55" fillId="0" borderId="17" xfId="20" applyFont="1" applyBorder="1" applyAlignment="1">
      <alignment horizontal="left" vertical="center"/>
    </xf>
    <xf numFmtId="196" fontId="23" fillId="0" borderId="34" xfId="20" applyNumberFormat="1" applyFont="1" applyBorder="1" applyAlignment="1">
      <alignment horizontal="center" vertical="center"/>
    </xf>
    <xf numFmtId="196" fontId="23" fillId="0" borderId="36" xfId="20" applyNumberFormat="1" applyFont="1" applyBorder="1" applyAlignment="1">
      <alignment horizontal="center" vertical="center"/>
    </xf>
    <xf numFmtId="0" fontId="24" fillId="0" borderId="0" xfId="20" applyFont="1">
      <alignment vertical="center"/>
    </xf>
    <xf numFmtId="0" fontId="24" fillId="0" borderId="0" xfId="20" applyFont="1" applyAlignment="1">
      <alignment horizontal="center" vertical="center"/>
    </xf>
    <xf numFmtId="196" fontId="23" fillId="0" borderId="18" xfId="20" applyNumberFormat="1" applyFont="1" applyBorder="1" applyAlignment="1">
      <alignment horizontal="right" vertical="center" shrinkToFit="1"/>
    </xf>
    <xf numFmtId="0" fontId="23" fillId="0" borderId="14" xfId="20" applyFont="1" applyBorder="1">
      <alignment vertical="center"/>
    </xf>
    <xf numFmtId="0" fontId="54" fillId="0" borderId="11" xfId="20" applyFont="1" applyBorder="1">
      <alignment vertical="center"/>
    </xf>
    <xf numFmtId="196" fontId="54" fillId="0" borderId="15" xfId="20" applyNumberFormat="1" applyFont="1" applyBorder="1" applyAlignment="1">
      <alignment horizontal="right" vertical="center"/>
    </xf>
    <xf numFmtId="196" fontId="54" fillId="0" borderId="11" xfId="20" applyNumberFormat="1" applyFont="1" applyBorder="1" applyAlignment="1">
      <alignment horizontal="right" vertical="center"/>
    </xf>
    <xf numFmtId="0" fontId="57" fillId="0" borderId="15" xfId="20" applyFont="1" applyBorder="1">
      <alignment vertical="center"/>
    </xf>
    <xf numFmtId="196" fontId="55" fillId="0" borderId="15" xfId="21" applyNumberFormat="1" applyFont="1" applyBorder="1" applyAlignment="1">
      <alignment horizontal="right" vertical="center" shrinkToFit="1"/>
    </xf>
    <xf numFmtId="0" fontId="23" fillId="24" borderId="32" xfId="20" applyFont="1" applyFill="1" applyBorder="1" applyAlignment="1">
      <alignment horizontal="left" vertical="center"/>
    </xf>
    <xf numFmtId="196" fontId="23" fillId="24" borderId="14" xfId="20" applyNumberFormat="1" applyFont="1" applyFill="1" applyBorder="1" applyAlignment="1">
      <alignment horizontal="right" vertical="center" shrinkToFit="1"/>
    </xf>
    <xf numFmtId="196" fontId="23" fillId="24" borderId="16" xfId="20" applyNumberFormat="1" applyFont="1" applyFill="1" applyBorder="1" applyAlignment="1">
      <alignment horizontal="right" vertical="center" shrinkToFit="1"/>
    </xf>
    <xf numFmtId="196" fontId="23" fillId="0" borderId="15" xfId="20" applyNumberFormat="1" applyFont="1" applyBorder="1" applyAlignment="1">
      <alignment horizontal="center" vertical="center" shrinkToFit="1"/>
    </xf>
    <xf numFmtId="0" fontId="23" fillId="0" borderId="16" xfId="21" applyFont="1" applyBorder="1">
      <alignment vertical="center"/>
    </xf>
    <xf numFmtId="196" fontId="23" fillId="0" borderId="18" xfId="21" applyNumberFormat="1" applyFont="1" applyBorder="1" applyAlignment="1">
      <alignment horizontal="right" vertical="center" shrinkToFit="1"/>
    </xf>
    <xf numFmtId="0" fontId="23" fillId="0" borderId="13" xfId="20" applyFont="1" applyBorder="1">
      <alignment vertical="center"/>
    </xf>
    <xf numFmtId="196" fontId="23" fillId="0" borderId="13" xfId="20" applyNumberFormat="1" applyFont="1" applyBorder="1" applyAlignment="1">
      <alignment horizontal="right" vertical="center"/>
    </xf>
    <xf numFmtId="197" fontId="23" fillId="0" borderId="15" xfId="20" applyNumberFormat="1" applyFont="1" applyBorder="1" applyAlignment="1">
      <alignment horizontal="right" vertical="center" shrinkToFit="1"/>
    </xf>
    <xf numFmtId="0" fontId="23" fillId="0" borderId="15" xfId="20" applyFont="1" applyBorder="1" applyAlignment="1">
      <alignment horizontal="center" vertical="center"/>
    </xf>
    <xf numFmtId="0" fontId="23" fillId="0" borderId="16" xfId="20" applyFont="1" applyBorder="1" applyAlignment="1">
      <alignment horizontal="center" vertical="center"/>
    </xf>
    <xf numFmtId="0" fontId="23" fillId="0" borderId="11" xfId="20" applyFont="1" applyBorder="1" applyAlignment="1">
      <alignment horizontal="center" vertical="center"/>
    </xf>
    <xf numFmtId="196" fontId="23" fillId="0" borderId="22" xfId="20" applyNumberFormat="1" applyFont="1" applyBorder="1" applyAlignment="1">
      <alignment vertical="center" shrinkToFit="1"/>
    </xf>
    <xf numFmtId="196" fontId="23" fillId="0" borderId="34" xfId="20" applyNumberFormat="1" applyFont="1" applyBorder="1" applyAlignment="1">
      <alignment horizontal="right" vertical="center" shrinkToFit="1"/>
    </xf>
    <xf numFmtId="196" fontId="23" fillId="0" borderId="20" xfId="20" applyNumberFormat="1" applyFont="1" applyBorder="1" applyAlignment="1">
      <alignment horizontal="right" vertical="center" shrinkToFit="1"/>
    </xf>
    <xf numFmtId="0" fontId="29" fillId="0" borderId="15" xfId="20" applyFont="1" applyBorder="1">
      <alignment vertical="center"/>
    </xf>
    <xf numFmtId="196" fontId="23" fillId="0" borderId="37" xfId="20" applyNumberFormat="1" applyFont="1" applyBorder="1" applyAlignment="1">
      <alignment horizontal="right" vertical="center" shrinkToFit="1"/>
    </xf>
    <xf numFmtId="196" fontId="23" fillId="24" borderId="15" xfId="20" applyNumberFormat="1" applyFont="1" applyFill="1" applyBorder="1" applyAlignment="1">
      <alignment horizontal="right" vertical="center"/>
    </xf>
    <xf numFmtId="196" fontId="23" fillId="24" borderId="38" xfId="20" applyNumberFormat="1" applyFont="1" applyFill="1" applyBorder="1" applyAlignment="1">
      <alignment horizontal="right" vertical="center" shrinkToFit="1"/>
    </xf>
    <xf numFmtId="197" fontId="23" fillId="0" borderId="15" xfId="20" applyNumberFormat="1" applyFont="1" applyBorder="1" applyAlignment="1">
      <alignment horizontal="right" vertical="center"/>
    </xf>
    <xf numFmtId="0" fontId="23" fillId="24" borderId="16" xfId="21" applyFont="1" applyFill="1" applyBorder="1">
      <alignment vertical="center"/>
    </xf>
    <xf numFmtId="196" fontId="23" fillId="24" borderId="33" xfId="21" applyNumberFormat="1" applyFont="1" applyFill="1" applyBorder="1" applyAlignment="1">
      <alignment horizontal="right" vertical="center" shrinkToFit="1"/>
    </xf>
    <xf numFmtId="196" fontId="23" fillId="24" borderId="15" xfId="20" applyNumberFormat="1" applyFont="1" applyFill="1" applyBorder="1" applyAlignment="1">
      <alignment horizontal="right" vertical="center" shrinkToFit="1"/>
    </xf>
    <xf numFmtId="0" fontId="57" fillId="24" borderId="15" xfId="20" applyFont="1" applyFill="1" applyBorder="1">
      <alignment vertical="center"/>
    </xf>
    <xf numFmtId="196" fontId="55" fillId="24" borderId="33" xfId="20" applyNumberFormat="1" applyFont="1" applyFill="1" applyBorder="1" applyAlignment="1">
      <alignment horizontal="right" vertical="center" shrinkToFit="1"/>
    </xf>
    <xf numFmtId="0" fontId="23" fillId="0" borderId="18" xfId="20" applyFont="1" applyBorder="1">
      <alignment vertical="center"/>
    </xf>
    <xf numFmtId="0" fontId="24" fillId="0" borderId="11" xfId="20" applyFont="1" applyBorder="1">
      <alignment vertical="center"/>
    </xf>
    <xf numFmtId="196" fontId="23" fillId="0" borderId="39" xfId="20" applyNumberFormat="1" applyFont="1" applyBorder="1" applyAlignment="1">
      <alignment horizontal="right" vertical="center"/>
    </xf>
    <xf numFmtId="196" fontId="23" fillId="0" borderId="19" xfId="21" applyNumberFormat="1" applyFont="1" applyBorder="1" applyAlignment="1">
      <alignment horizontal="right" vertical="center" shrinkToFit="1"/>
    </xf>
    <xf numFmtId="196" fontId="55" fillId="0" borderId="40" xfId="20" applyNumberFormat="1" applyFont="1" applyBorder="1" applyAlignment="1">
      <alignment horizontal="right" vertical="center" shrinkToFit="1"/>
    </xf>
    <xf numFmtId="0" fontId="56" fillId="0" borderId="18" xfId="20" applyFont="1" applyBorder="1" applyAlignment="1">
      <alignment horizontal="left" vertical="center"/>
    </xf>
    <xf numFmtId="196" fontId="55" fillId="0" borderId="33" xfId="20" applyNumberFormat="1" applyFont="1" applyBorder="1" applyAlignment="1">
      <alignment horizontal="right" vertical="center"/>
    </xf>
    <xf numFmtId="196" fontId="23" fillId="24" borderId="14" xfId="20" applyNumberFormat="1" applyFont="1" applyFill="1" applyBorder="1" applyAlignment="1">
      <alignment vertical="center" shrinkToFit="1"/>
    </xf>
    <xf numFmtId="0" fontId="23" fillId="0" borderId="15" xfId="20" applyFont="1" applyBorder="1" applyAlignment="1">
      <alignment horizontal="right" vertical="center"/>
    </xf>
    <xf numFmtId="196" fontId="23" fillId="0" borderId="33" xfId="20" applyNumberFormat="1" applyFont="1" applyBorder="1" applyAlignment="1">
      <alignment horizontal="right" vertical="center"/>
    </xf>
    <xf numFmtId="0" fontId="54" fillId="0" borderId="13" xfId="20" applyFont="1" applyBorder="1">
      <alignment vertical="center"/>
    </xf>
    <xf numFmtId="196" fontId="23" fillId="0" borderId="33" xfId="21" applyNumberFormat="1" applyFont="1" applyBorder="1" applyAlignment="1">
      <alignment horizontal="right" vertical="center" shrinkToFit="1"/>
    </xf>
    <xf numFmtId="0" fontId="56" fillId="0" borderId="19" xfId="20" applyFont="1" applyBorder="1">
      <alignment vertical="center"/>
    </xf>
    <xf numFmtId="0" fontId="55" fillId="0" borderId="19" xfId="20" applyFont="1" applyBorder="1">
      <alignment vertical="center"/>
    </xf>
    <xf numFmtId="196" fontId="55" fillId="0" borderId="15" xfId="20" applyNumberFormat="1" applyFont="1" applyBorder="1" applyAlignment="1">
      <alignment horizontal="center" vertical="center"/>
    </xf>
    <xf numFmtId="196" fontId="55" fillId="0" borderId="16" xfId="20" applyNumberFormat="1" applyFont="1" applyBorder="1" applyAlignment="1">
      <alignment horizontal="center" vertical="center"/>
    </xf>
    <xf numFmtId="196" fontId="55" fillId="0" borderId="11" xfId="20" applyNumberFormat="1" applyFont="1" applyBorder="1">
      <alignment vertical="center"/>
    </xf>
    <xf numFmtId="196" fontId="23" fillId="0" borderId="14" xfId="21" applyNumberFormat="1" applyFont="1" applyBorder="1" applyAlignment="1">
      <alignment horizontal="right" vertical="center" shrinkToFit="1"/>
    </xf>
    <xf numFmtId="0" fontId="29" fillId="0" borderId="40" xfId="20" applyFont="1" applyBorder="1">
      <alignment vertical="center"/>
    </xf>
    <xf numFmtId="196" fontId="23" fillId="0" borderId="38" xfId="20" applyNumberFormat="1" applyFont="1" applyBorder="1" applyAlignment="1">
      <alignment horizontal="right" vertical="center" shrinkToFit="1"/>
    </xf>
    <xf numFmtId="0" fontId="57" fillId="0" borderId="18" xfId="20" applyFont="1" applyBorder="1" applyAlignment="1">
      <alignment horizontal="left" vertical="center"/>
    </xf>
    <xf numFmtId="196" fontId="55" fillId="0" borderId="18" xfId="20" applyNumberFormat="1" applyFont="1" applyBorder="1" applyAlignment="1">
      <alignment horizontal="right" vertical="center"/>
    </xf>
    <xf numFmtId="0" fontId="55" fillId="0" borderId="32" xfId="21" applyFont="1" applyBorder="1">
      <alignment vertical="center"/>
    </xf>
    <xf numFmtId="196" fontId="55" fillId="0" borderId="22" xfId="21" applyNumberFormat="1" applyFont="1" applyBorder="1" applyAlignment="1">
      <alignment horizontal="right" vertical="center" shrinkToFit="1"/>
    </xf>
    <xf numFmtId="0" fontId="55" fillId="0" borderId="15" xfId="21" applyFont="1" applyBorder="1">
      <alignment vertical="center"/>
    </xf>
    <xf numFmtId="0" fontId="55" fillId="0" borderId="12" xfId="20" applyFont="1" applyBorder="1" applyAlignment="1">
      <alignment horizontal="left" vertical="center"/>
    </xf>
    <xf numFmtId="196" fontId="55" fillId="0" borderId="36" xfId="20" applyNumberFormat="1" applyFont="1" applyBorder="1">
      <alignment vertical="center"/>
    </xf>
    <xf numFmtId="0" fontId="29" fillId="0" borderId="15" xfId="20" applyFont="1" applyBorder="1" applyAlignment="1">
      <alignment horizontal="left" vertical="center"/>
    </xf>
    <xf numFmtId="178" fontId="31" fillId="26" borderId="41" xfId="26" applyNumberFormat="1" applyFont="1" applyFill="1" applyBorder="1" applyAlignment="1">
      <alignment horizontal="right" vertical="center" wrapText="1"/>
    </xf>
    <xf numFmtId="178" fontId="31" fillId="26" borderId="42" xfId="26" applyNumberFormat="1" applyFont="1" applyFill="1" applyBorder="1" applyAlignment="1">
      <alignment horizontal="right" vertical="center" wrapText="1"/>
    </xf>
    <xf numFmtId="217" fontId="32" fillId="26" borderId="42" xfId="26" applyNumberFormat="1" applyFont="1" applyFill="1" applyBorder="1" applyAlignment="1">
      <alignment horizontal="center" vertical="center" wrapText="1"/>
    </xf>
    <xf numFmtId="190" fontId="36" fillId="25" borderId="43" xfId="26" applyNumberFormat="1" applyFont="1" applyFill="1" applyBorder="1" applyAlignment="1">
      <alignment horizontal="center" vertical="center" shrinkToFit="1"/>
    </xf>
    <xf numFmtId="192" fontId="36" fillId="25" borderId="44" xfId="26" applyNumberFormat="1" applyFont="1" applyFill="1" applyBorder="1" applyAlignment="1">
      <alignment horizontal="center" vertical="center" shrinkToFit="1"/>
    </xf>
    <xf numFmtId="0" fontId="58" fillId="0" borderId="15" xfId="20" applyFont="1" applyBorder="1" applyAlignment="1">
      <alignment horizontal="left" vertical="center"/>
    </xf>
    <xf numFmtId="196" fontId="23" fillId="0" borderId="40" xfId="20" applyNumberFormat="1" applyFont="1" applyBorder="1" applyAlignment="1">
      <alignment horizontal="right" vertical="center" shrinkToFit="1"/>
    </xf>
    <xf numFmtId="0" fontId="54" fillId="0" borderId="11" xfId="20" applyFont="1" applyBorder="1" applyAlignment="1">
      <alignment horizontal="left" vertical="center"/>
    </xf>
    <xf numFmtId="196" fontId="23" fillId="0" borderId="43" xfId="20" applyNumberFormat="1" applyFont="1" applyBorder="1" applyAlignment="1">
      <alignment horizontal="right" vertical="center" shrinkToFit="1"/>
    </xf>
    <xf numFmtId="196" fontId="23" fillId="0" borderId="18" xfId="20" applyNumberFormat="1" applyFont="1" applyBorder="1" applyAlignment="1">
      <alignment horizontal="right" vertical="center"/>
    </xf>
    <xf numFmtId="196" fontId="23" fillId="0" borderId="17" xfId="20" applyNumberFormat="1" applyFont="1" applyBorder="1" applyAlignment="1">
      <alignment horizontal="right" vertical="center"/>
    </xf>
    <xf numFmtId="196" fontId="23" fillId="0" borderId="45" xfId="20" applyNumberFormat="1" applyFont="1" applyBorder="1" applyAlignment="1">
      <alignment horizontal="right" vertical="center"/>
    </xf>
    <xf numFmtId="0" fontId="23" fillId="0" borderId="20" xfId="20" applyFont="1" applyBorder="1" applyAlignment="1">
      <alignment horizontal="left" vertical="center"/>
    </xf>
    <xf numFmtId="0" fontId="23" fillId="0" borderId="38" xfId="20" applyFont="1" applyBorder="1" applyAlignment="1">
      <alignment horizontal="left" vertical="center"/>
    </xf>
    <xf numFmtId="0" fontId="23" fillId="0" borderId="38" xfId="20" applyFont="1" applyBorder="1">
      <alignment vertical="center"/>
    </xf>
    <xf numFmtId="0" fontId="23" fillId="0" borderId="46" xfId="20" applyFont="1" applyBorder="1">
      <alignment vertical="center"/>
    </xf>
    <xf numFmtId="0" fontId="23" fillId="0" borderId="39" xfId="20" applyFont="1" applyBorder="1">
      <alignment vertical="center"/>
    </xf>
    <xf numFmtId="0" fontId="24" fillId="0" borderId="32" xfId="20" applyFont="1" applyBorder="1" applyAlignment="1">
      <alignment horizontal="left" vertical="center"/>
    </xf>
    <xf numFmtId="0" fontId="23" fillId="0" borderId="32" xfId="20" applyFont="1" applyBorder="1">
      <alignment vertical="center"/>
    </xf>
    <xf numFmtId="0" fontId="54" fillId="0" borderId="13" xfId="20" applyFont="1" applyBorder="1" applyAlignment="1">
      <alignment horizontal="left" vertical="center"/>
    </xf>
    <xf numFmtId="217" fontId="32" fillId="26" borderId="47" xfId="26" applyNumberFormat="1" applyFont="1" applyFill="1" applyBorder="1" applyAlignment="1">
      <alignment horizontal="center" vertical="center" wrapText="1"/>
    </xf>
    <xf numFmtId="217" fontId="32" fillId="26" borderId="10" xfId="26" applyNumberFormat="1" applyFont="1" applyFill="1" applyBorder="1" applyAlignment="1">
      <alignment horizontal="center" vertical="center" wrapText="1"/>
    </xf>
    <xf numFmtId="188" fontId="36" fillId="25" borderId="28" xfId="26" applyNumberFormat="1" applyFont="1" applyFill="1" applyBorder="1" applyAlignment="1">
      <alignment horizontal="center" vertical="center" shrinkToFit="1"/>
    </xf>
    <xf numFmtId="188" fontId="36" fillId="25" borderId="48" xfId="26" applyNumberFormat="1" applyFont="1" applyFill="1" applyBorder="1" applyAlignment="1">
      <alignment horizontal="center" vertical="center" shrinkToFit="1"/>
    </xf>
    <xf numFmtId="192" fontId="36" fillId="25" borderId="49" xfId="26" applyNumberFormat="1" applyFont="1" applyFill="1" applyBorder="1" applyAlignment="1">
      <alignment horizontal="center" vertical="center" shrinkToFit="1"/>
    </xf>
    <xf numFmtId="192" fontId="36" fillId="25" borderId="50" xfId="26" applyNumberFormat="1" applyFont="1" applyFill="1" applyBorder="1" applyAlignment="1">
      <alignment horizontal="center" vertical="center" shrinkToFit="1"/>
    </xf>
    <xf numFmtId="0" fontId="23" fillId="0" borderId="51" xfId="20" applyFont="1" applyBorder="1" applyAlignment="1">
      <alignment horizontal="left" vertical="center"/>
    </xf>
    <xf numFmtId="196" fontId="23" fillId="0" borderId="14" xfId="20" applyNumberFormat="1" applyFont="1" applyBorder="1" applyAlignment="1">
      <alignment horizontal="right" vertical="center"/>
    </xf>
    <xf numFmtId="0" fontId="55" fillId="0" borderId="16" xfId="21" applyFont="1" applyBorder="1">
      <alignment vertical="center"/>
    </xf>
    <xf numFmtId="0" fontId="54" fillId="0" borderId="0" xfId="20" applyFont="1">
      <alignment vertical="center"/>
    </xf>
    <xf numFmtId="196" fontId="55" fillId="0" borderId="51" xfId="20" applyNumberFormat="1" applyFont="1" applyBorder="1" applyAlignment="1">
      <alignment horizontal="right" vertical="center" shrinkToFit="1"/>
    </xf>
    <xf numFmtId="197" fontId="55" fillId="0" borderId="18" xfId="20" applyNumberFormat="1" applyFont="1" applyBorder="1" applyAlignment="1">
      <alignment horizontal="right" vertical="center" shrinkToFit="1"/>
    </xf>
    <xf numFmtId="196" fontId="55" fillId="0" borderId="17" xfId="20" applyNumberFormat="1" applyFont="1" applyBorder="1" applyAlignment="1">
      <alignment horizontal="right" vertical="center"/>
    </xf>
    <xf numFmtId="196" fontId="55" fillId="0" borderId="12" xfId="20" applyNumberFormat="1" applyFont="1" applyBorder="1" applyAlignment="1">
      <alignment horizontal="right" vertical="center"/>
    </xf>
    <xf numFmtId="196" fontId="24" fillId="0" borderId="15" xfId="20" applyNumberFormat="1" applyFont="1" applyBorder="1" applyAlignment="1">
      <alignment horizontal="right" vertical="center" shrinkToFit="1"/>
    </xf>
    <xf numFmtId="0" fontId="29" fillId="0" borderId="15" xfId="21" applyFont="1" applyBorder="1" applyAlignment="1">
      <alignment horizontal="left" vertical="center"/>
    </xf>
    <xf numFmtId="0" fontId="23" fillId="0" borderId="32" xfId="21" applyFont="1" applyBorder="1">
      <alignment vertical="center"/>
    </xf>
    <xf numFmtId="196" fontId="23" fillId="0" borderId="22" xfId="21" applyNumberFormat="1" applyFont="1" applyBorder="1" applyAlignment="1">
      <alignment horizontal="right" vertical="center" shrinkToFit="1"/>
    </xf>
    <xf numFmtId="196" fontId="23" fillId="0" borderId="51" xfId="20" applyNumberFormat="1" applyFont="1" applyBorder="1" applyAlignment="1">
      <alignment horizontal="right" vertical="center" shrinkToFit="1"/>
    </xf>
    <xf numFmtId="197" fontId="23" fillId="0" borderId="18" xfId="20" applyNumberFormat="1" applyFont="1" applyBorder="1" applyAlignment="1">
      <alignment horizontal="right" vertical="center" shrinkToFit="1"/>
    </xf>
    <xf numFmtId="196" fontId="23" fillId="0" borderId="12" xfId="20" applyNumberFormat="1" applyFont="1" applyBorder="1" applyAlignment="1">
      <alignment horizontal="right" vertical="center"/>
    </xf>
    <xf numFmtId="196" fontId="23" fillId="0" borderId="52" xfId="20" applyNumberFormat="1" applyFont="1" applyBorder="1" applyAlignment="1">
      <alignment horizontal="right" vertical="center" shrinkToFit="1"/>
    </xf>
    <xf numFmtId="197" fontId="23" fillId="0" borderId="18" xfId="20" applyNumberFormat="1" applyFont="1" applyBorder="1" applyAlignment="1">
      <alignment horizontal="right" vertical="center"/>
    </xf>
    <xf numFmtId="196" fontId="23" fillId="0" borderId="17" xfId="21" applyNumberFormat="1" applyFont="1" applyBorder="1" applyAlignment="1">
      <alignment horizontal="right" vertical="center" shrinkToFit="1"/>
    </xf>
    <xf numFmtId="0" fontId="25" fillId="24" borderId="44" xfId="20" applyFont="1" applyFill="1" applyBorder="1" applyAlignment="1">
      <alignment horizontal="center" vertical="center" wrapText="1"/>
    </xf>
    <xf numFmtId="196" fontId="55" fillId="0" borderId="40" xfId="20" applyNumberFormat="1" applyFont="1" applyBorder="1" applyAlignment="1">
      <alignment vertical="center" shrinkToFit="1"/>
    </xf>
    <xf numFmtId="196" fontId="55" fillId="0" borderId="18" xfId="20" applyNumberFormat="1" applyFont="1" applyBorder="1" applyAlignment="1">
      <alignment horizontal="right" vertical="center" shrinkToFit="1"/>
    </xf>
    <xf numFmtId="196" fontId="54" fillId="0" borderId="18" xfId="20" applyNumberFormat="1" applyFont="1" applyBorder="1" applyAlignment="1">
      <alignment horizontal="right" vertical="center"/>
    </xf>
    <xf numFmtId="196" fontId="55" fillId="0" borderId="43" xfId="20" applyNumberFormat="1" applyFont="1" applyBorder="1" applyAlignment="1">
      <alignment vertical="center" shrinkToFit="1"/>
    </xf>
    <xf numFmtId="196" fontId="55" fillId="0" borderId="12" xfId="20" applyNumberFormat="1" applyFont="1" applyBorder="1" applyAlignment="1">
      <alignment horizontal="center" vertical="center"/>
    </xf>
    <xf numFmtId="196" fontId="23" fillId="0" borderId="18" xfId="20" applyNumberFormat="1" applyFont="1" applyBorder="1" applyAlignment="1">
      <alignment vertical="center" shrinkToFit="1"/>
    </xf>
    <xf numFmtId="196" fontId="23" fillId="0" borderId="40" xfId="20" applyNumberFormat="1" applyFont="1" applyBorder="1" applyAlignment="1">
      <alignment vertical="center" shrinkToFit="1"/>
    </xf>
    <xf numFmtId="196" fontId="55" fillId="0" borderId="17" xfId="20" applyNumberFormat="1" applyFont="1" applyBorder="1" applyAlignment="1">
      <alignment horizontal="center" vertical="center"/>
    </xf>
    <xf numFmtId="196" fontId="23" fillId="0" borderId="17" xfId="20" applyNumberFormat="1" applyFont="1" applyBorder="1" applyAlignment="1">
      <alignment horizontal="right" vertical="center" shrinkToFit="1"/>
    </xf>
    <xf numFmtId="196" fontId="23" fillId="0" borderId="12" xfId="20" applyNumberFormat="1" applyFont="1" applyBorder="1">
      <alignment vertical="center"/>
    </xf>
    <xf numFmtId="0" fontId="23" fillId="0" borderId="24" xfId="20" applyFont="1" applyFill="1" applyBorder="1" applyAlignment="1">
      <alignment horizontal="center" vertical="center"/>
    </xf>
    <xf numFmtId="0" fontId="23" fillId="0" borderId="25" xfId="20" applyFont="1" applyFill="1" applyBorder="1" applyAlignment="1">
      <alignment horizontal="center" vertical="center"/>
    </xf>
    <xf numFmtId="213" fontId="57" fillId="0" borderId="53" xfId="25" applyNumberFormat="1" applyFont="1" applyFill="1" applyBorder="1" applyAlignment="1">
      <alignment horizontal="left" vertical="center" shrinkToFit="1"/>
    </xf>
    <xf numFmtId="0" fontId="57" fillId="0" borderId="54" xfId="25" applyFont="1" applyFill="1" applyBorder="1" applyAlignment="1">
      <alignment horizontal="center" vertical="center"/>
    </xf>
    <xf numFmtId="0" fontId="57" fillId="0" borderId="53" xfId="0" applyFont="1" applyFill="1" applyBorder="1" applyAlignment="1">
      <alignment horizontal="center" vertical="center" wrapText="1"/>
    </xf>
    <xf numFmtId="195" fontId="57" fillId="0" borderId="54" xfId="0" applyNumberFormat="1" applyFont="1" applyFill="1" applyBorder="1" applyAlignment="1">
      <alignment horizontal="center" vertical="center" wrapText="1"/>
    </xf>
    <xf numFmtId="214" fontId="57" fillId="0" borderId="29" xfId="30" applyNumberFormat="1" applyFont="1" applyFill="1" applyBorder="1" applyAlignment="1">
      <alignment horizontal="center" vertical="center"/>
    </xf>
    <xf numFmtId="10" fontId="57" fillId="0" borderId="33" xfId="25" applyNumberFormat="1" applyFont="1" applyFill="1" applyBorder="1" applyAlignment="1">
      <alignment horizontal="center" vertical="center"/>
    </xf>
    <xf numFmtId="0" fontId="57" fillId="0" borderId="29" xfId="0" applyFont="1" applyFill="1" applyBorder="1" applyAlignment="1">
      <alignment horizontal="center" vertical="center" wrapText="1"/>
    </xf>
    <xf numFmtId="195" fontId="57" fillId="0" borderId="33" xfId="0" applyNumberFormat="1" applyFont="1" applyFill="1" applyBorder="1" applyAlignment="1">
      <alignment horizontal="center" vertical="center" wrapText="1"/>
    </xf>
    <xf numFmtId="213" fontId="57" fillId="0" borderId="29" xfId="25" applyNumberFormat="1" applyFont="1" applyFill="1" applyBorder="1" applyAlignment="1">
      <alignment horizontal="left" vertical="center" shrinkToFit="1"/>
    </xf>
    <xf numFmtId="0" fontId="57" fillId="0" borderId="33" xfId="25" applyFont="1" applyFill="1" applyBorder="1" applyAlignment="1">
      <alignment horizontal="center" vertical="center"/>
    </xf>
    <xf numFmtId="197" fontId="57" fillId="0" borderId="33" xfId="0" applyNumberFormat="1" applyFont="1" applyFill="1" applyBorder="1" applyAlignment="1">
      <alignment horizontal="center" vertical="center" wrapText="1"/>
    </xf>
    <xf numFmtId="213" fontId="57" fillId="0" borderId="29" xfId="25" applyNumberFormat="1" applyFont="1" applyFill="1" applyBorder="1" applyAlignment="1">
      <alignment horizontal="left" vertical="center"/>
    </xf>
    <xf numFmtId="0" fontId="59" fillId="0" borderId="29" xfId="0" applyFont="1" applyFill="1" applyBorder="1" applyAlignment="1">
      <alignment horizontal="center" vertical="center" shrinkToFit="1"/>
    </xf>
    <xf numFmtId="0" fontId="57" fillId="0" borderId="33" xfId="0" applyFont="1" applyFill="1" applyBorder="1" applyAlignment="1">
      <alignment horizontal="center" vertical="center" wrapText="1"/>
    </xf>
    <xf numFmtId="1" fontId="57" fillId="0" borderId="33" xfId="0" applyNumberFormat="1" applyFont="1" applyFill="1" applyBorder="1" applyAlignment="1">
      <alignment horizontal="center" vertical="center" wrapText="1"/>
    </xf>
    <xf numFmtId="0" fontId="57" fillId="0" borderId="33" xfId="25" applyFont="1" applyFill="1" applyBorder="1" applyAlignment="1">
      <alignment horizontal="left" vertical="center"/>
    </xf>
    <xf numFmtId="0" fontId="57" fillId="0" borderId="29" xfId="21" applyFont="1" applyFill="1" applyBorder="1" applyAlignment="1">
      <alignment horizontal="center" vertical="center"/>
    </xf>
    <xf numFmtId="0" fontId="57" fillId="0" borderId="33" xfId="21" applyFont="1" applyFill="1" applyBorder="1" applyAlignment="1">
      <alignment horizontal="center" vertical="center"/>
    </xf>
    <xf numFmtId="218" fontId="57" fillId="0" borderId="30" xfId="30" applyNumberFormat="1" applyFont="1" applyFill="1" applyBorder="1" applyAlignment="1">
      <alignment horizontal="center" vertical="center"/>
    </xf>
    <xf numFmtId="0" fontId="57" fillId="0" borderId="34" xfId="25" applyFont="1" applyFill="1" applyBorder="1" applyAlignment="1">
      <alignment horizontal="left" vertical="center"/>
    </xf>
    <xf numFmtId="215" fontId="57" fillId="0" borderId="35" xfId="30" applyNumberFormat="1" applyFont="1" applyFill="1" applyBorder="1" applyAlignment="1">
      <alignment horizontal="center" vertical="center"/>
    </xf>
    <xf numFmtId="0" fontId="57" fillId="0" borderId="36" xfId="25" applyFont="1" applyFill="1" applyBorder="1" applyAlignment="1">
      <alignment horizontal="left" vertical="center"/>
    </xf>
    <xf numFmtId="0" fontId="57" fillId="0" borderId="35" xfId="20" applyFont="1" applyFill="1" applyBorder="1" applyAlignment="1">
      <alignment horizontal="center" vertical="center"/>
    </xf>
    <xf numFmtId="0" fontId="57" fillId="0" borderId="36" xfId="20" applyFont="1" applyFill="1" applyBorder="1" applyAlignment="1">
      <alignment horizontal="center" vertical="center"/>
    </xf>
    <xf numFmtId="215" fontId="60" fillId="0" borderId="35" xfId="30" applyNumberFormat="1" applyFont="1" applyFill="1" applyBorder="1" applyAlignment="1">
      <alignment horizontal="center" vertical="center"/>
    </xf>
    <xf numFmtId="0" fontId="60" fillId="0" borderId="36" xfId="25" applyFont="1" applyFill="1" applyBorder="1" applyAlignment="1">
      <alignment horizontal="left" vertical="center"/>
    </xf>
    <xf numFmtId="0" fontId="60" fillId="0" borderId="35" xfId="20" applyFont="1" applyFill="1" applyBorder="1" applyAlignment="1">
      <alignment horizontal="center" vertical="center"/>
    </xf>
    <xf numFmtId="0" fontId="60" fillId="0" borderId="36" xfId="20" applyFont="1" applyFill="1" applyBorder="1" applyAlignment="1">
      <alignment horizontal="center" vertical="center"/>
    </xf>
    <xf numFmtId="215" fontId="57" fillId="0" borderId="30" xfId="30" applyNumberFormat="1" applyFont="1" applyFill="1" applyBorder="1" applyAlignment="1">
      <alignment horizontal="center" vertical="center"/>
    </xf>
    <xf numFmtId="0" fontId="57" fillId="0" borderId="30" xfId="20" applyFont="1" applyFill="1" applyBorder="1" applyAlignment="1">
      <alignment horizontal="center" vertical="center"/>
    </xf>
    <xf numFmtId="0" fontId="57" fillId="0" borderId="34" xfId="20" applyFont="1" applyFill="1" applyBorder="1" applyAlignment="1">
      <alignment horizontal="center" vertical="center"/>
    </xf>
    <xf numFmtId="196" fontId="23" fillId="0" borderId="11" xfId="20" applyNumberFormat="1" applyFont="1" applyBorder="1" applyAlignment="1">
      <alignment horizontal="right" vertical="center" shrinkToFit="1"/>
    </xf>
    <xf numFmtId="0" fontId="23" fillId="0" borderId="40" xfId="20" applyFont="1" applyBorder="1" applyAlignment="1">
      <alignment horizontal="left" vertical="center"/>
    </xf>
    <xf numFmtId="0" fontId="50" fillId="0" borderId="15" xfId="20" applyFont="1" applyBorder="1" applyAlignment="1">
      <alignment horizontal="left" vertical="center"/>
    </xf>
    <xf numFmtId="0" fontId="23" fillId="0" borderId="32" xfId="21" applyFont="1" applyBorder="1" applyAlignment="1">
      <alignment horizontal="left" vertical="center"/>
    </xf>
    <xf numFmtId="0" fontId="50" fillId="0" borderId="15" xfId="21" applyFont="1" applyBorder="1">
      <alignment vertical="center"/>
    </xf>
    <xf numFmtId="0" fontId="54" fillId="0" borderId="18" xfId="20" applyFont="1" applyBorder="1" applyAlignment="1">
      <alignment horizontal="left" vertical="center"/>
    </xf>
    <xf numFmtId="196" fontId="23" fillId="0" borderId="32" xfId="25" applyNumberFormat="1" applyFont="1" applyBorder="1" applyAlignment="1">
      <alignment horizontal="right" vertical="center" shrinkToFit="1"/>
    </xf>
    <xf numFmtId="196" fontId="23" fillId="0" borderId="15" xfId="20" applyNumberFormat="1" applyFont="1" applyBorder="1" applyAlignment="1">
      <alignment vertical="center" shrinkToFit="1"/>
    </xf>
    <xf numFmtId="196" fontId="55" fillId="0" borderId="22" xfId="20" applyNumberFormat="1" applyFont="1" applyBorder="1" applyAlignment="1">
      <alignment vertical="center" shrinkToFit="1"/>
    </xf>
    <xf numFmtId="196" fontId="23" fillId="0" borderId="34" xfId="20" applyNumberFormat="1" applyFont="1" applyBorder="1" applyAlignment="1">
      <alignment horizontal="right" vertical="center"/>
    </xf>
    <xf numFmtId="196" fontId="54" fillId="0" borderId="33" xfId="20" applyNumberFormat="1" applyFont="1" applyBorder="1" applyAlignment="1">
      <alignment horizontal="right" vertical="center"/>
    </xf>
    <xf numFmtId="196" fontId="23" fillId="0" borderId="36" xfId="20" applyNumberFormat="1" applyFont="1" applyBorder="1" applyAlignment="1">
      <alignment horizontal="right" vertical="center"/>
    </xf>
    <xf numFmtId="0" fontId="61" fillId="0" borderId="15" xfId="21" applyFont="1" applyBorder="1" applyAlignment="1">
      <alignment horizontal="left" vertical="center"/>
    </xf>
    <xf numFmtId="196" fontId="61" fillId="0" borderId="15" xfId="21" applyNumberFormat="1" applyFont="1" applyBorder="1" applyAlignment="1">
      <alignment horizontal="right" vertical="center" shrinkToFit="1"/>
    </xf>
    <xf numFmtId="0" fontId="55" fillId="0" borderId="13" xfId="20" applyFont="1" applyBorder="1" applyAlignment="1">
      <alignment horizontal="center" vertical="center"/>
    </xf>
    <xf numFmtId="196" fontId="55" fillId="0" borderId="14" xfId="20" applyNumberFormat="1" applyFont="1" applyBorder="1" applyAlignment="1">
      <alignment horizontal="right" vertical="center"/>
    </xf>
    <xf numFmtId="0" fontId="62" fillId="0" borderId="15" xfId="21" applyFont="1" applyBorder="1" applyAlignment="1">
      <alignment horizontal="left" vertical="center"/>
    </xf>
    <xf numFmtId="196" fontId="62" fillId="0" borderId="15" xfId="21" applyNumberFormat="1" applyFont="1" applyBorder="1" applyAlignment="1">
      <alignment horizontal="right" vertical="center" shrinkToFit="1"/>
    </xf>
    <xf numFmtId="0" fontId="30" fillId="0" borderId="0" xfId="26" applyFont="1" applyAlignment="1">
      <alignment horizontal="center" vertical="center"/>
    </xf>
    <xf numFmtId="0" fontId="46" fillId="0" borderId="0" xfId="26" applyFont="1" applyAlignment="1">
      <alignment horizontal="center" vertical="center"/>
    </xf>
    <xf numFmtId="0" fontId="44" fillId="0" borderId="0" xfId="26" applyFont="1" applyAlignment="1">
      <alignment horizontal="center" vertical="center"/>
    </xf>
    <xf numFmtId="0" fontId="34" fillId="24" borderId="57" xfId="26" applyFont="1" applyFill="1" applyBorder="1" applyAlignment="1">
      <alignment horizontal="center" vertical="center" shrinkToFit="1"/>
    </xf>
    <xf numFmtId="0" fontId="34" fillId="24" borderId="52" xfId="26" applyFont="1" applyFill="1" applyBorder="1" applyAlignment="1">
      <alignment horizontal="center" vertical="center" shrinkToFit="1"/>
    </xf>
    <xf numFmtId="0" fontId="34" fillId="24" borderId="58" xfId="26" applyFont="1" applyFill="1" applyBorder="1" applyAlignment="1">
      <alignment horizontal="center" vertical="center" shrinkToFit="1"/>
    </xf>
    <xf numFmtId="0" fontId="69" fillId="24" borderId="57" xfId="26" applyFont="1" applyFill="1" applyBorder="1" applyAlignment="1">
      <alignment horizontal="center" vertical="center" shrinkToFit="1"/>
    </xf>
    <xf numFmtId="0" fontId="69" fillId="24" borderId="58" xfId="26" applyFont="1" applyFill="1" applyBorder="1" applyAlignment="1">
      <alignment horizontal="center" vertical="center" shrinkToFit="1"/>
    </xf>
    <xf numFmtId="0" fontId="73" fillId="0" borderId="0" xfId="26" applyFont="1" applyAlignment="1">
      <alignment horizontal="distributed" vertical="center"/>
    </xf>
    <xf numFmtId="0" fontId="0" fillId="0" borderId="0" xfId="0" applyAlignment="1">
      <alignment horizontal="distributed" vertical="center"/>
    </xf>
    <xf numFmtId="0" fontId="70" fillId="27" borderId="55" xfId="26" applyFont="1" applyFill="1" applyBorder="1" applyAlignment="1">
      <alignment horizontal="center" vertical="center" shrinkToFit="1"/>
    </xf>
    <xf numFmtId="0" fontId="70" fillId="27" borderId="0" xfId="26" applyFont="1" applyFill="1" applyBorder="1" applyAlignment="1">
      <alignment horizontal="center" vertical="center" shrinkToFit="1"/>
    </xf>
    <xf numFmtId="0" fontId="70" fillId="27" borderId="55" xfId="26" applyFont="1" applyFill="1" applyBorder="1" applyAlignment="1">
      <alignment horizontal="left" vertical="center" shrinkToFit="1"/>
    </xf>
    <xf numFmtId="0" fontId="70" fillId="27" borderId="56" xfId="26" applyFont="1" applyFill="1" applyBorder="1" applyAlignment="1">
      <alignment horizontal="left" vertical="center" shrinkToFit="1"/>
    </xf>
    <xf numFmtId="0" fontId="70" fillId="27" borderId="56" xfId="26" applyFont="1" applyFill="1" applyBorder="1" applyAlignment="1">
      <alignment horizontal="center" vertical="center" shrinkToFit="1"/>
    </xf>
    <xf numFmtId="0" fontId="71" fillId="27" borderId="55" xfId="26" applyFont="1" applyFill="1" applyBorder="1" applyAlignment="1">
      <alignment horizontal="center" vertical="center" shrinkToFit="1"/>
    </xf>
    <xf numFmtId="0" fontId="71" fillId="27" borderId="56" xfId="26" applyFont="1" applyFill="1" applyBorder="1" applyAlignment="1">
      <alignment horizontal="center" vertical="center" shrinkToFit="1"/>
    </xf>
    <xf numFmtId="0" fontId="70" fillId="0" borderId="55" xfId="26" applyFont="1" applyBorder="1" applyAlignment="1">
      <alignment horizontal="center" vertical="center" shrinkToFit="1"/>
    </xf>
    <xf numFmtId="0" fontId="70" fillId="0" borderId="56" xfId="26" applyFont="1" applyBorder="1" applyAlignment="1">
      <alignment horizontal="center" vertical="center" shrinkToFit="1"/>
    </xf>
    <xf numFmtId="0" fontId="66" fillId="0" borderId="55" xfId="26" applyFont="1" applyBorder="1" applyAlignment="1">
      <alignment horizontal="center" vertical="center" shrinkToFit="1"/>
    </xf>
    <xf numFmtId="0" fontId="45" fillId="0" borderId="0" xfId="26" applyFont="1" applyBorder="1" applyAlignment="1">
      <alignment horizontal="center" vertical="center" shrinkToFit="1"/>
    </xf>
    <xf numFmtId="0" fontId="45" fillId="0" borderId="56" xfId="26" applyFont="1" applyBorder="1" applyAlignment="1">
      <alignment horizontal="center" vertical="center" shrinkToFit="1"/>
    </xf>
    <xf numFmtId="0" fontId="64" fillId="0" borderId="55" xfId="26" applyFont="1" applyBorder="1" applyAlignment="1">
      <alignment horizontal="center" vertical="center" shrinkToFit="1"/>
    </xf>
    <xf numFmtId="0" fontId="64" fillId="0" borderId="56" xfId="26" applyFont="1" applyBorder="1" applyAlignment="1">
      <alignment horizontal="center" vertical="center" shrinkToFit="1"/>
    </xf>
    <xf numFmtId="0" fontId="67" fillId="24" borderId="55" xfId="26" applyFont="1" applyFill="1" applyBorder="1" applyAlignment="1">
      <alignment horizontal="center" vertical="center" shrinkToFit="1"/>
    </xf>
    <xf numFmtId="0" fontId="67" fillId="24" borderId="0" xfId="26" applyFont="1" applyFill="1" applyBorder="1" applyAlignment="1">
      <alignment horizontal="center" vertical="center" shrinkToFit="1"/>
    </xf>
    <xf numFmtId="0" fontId="72" fillId="24" borderId="55" xfId="26" applyFont="1" applyFill="1" applyBorder="1" applyAlignment="1">
      <alignment horizontal="center" vertical="center" shrinkToFit="1"/>
    </xf>
    <xf numFmtId="0" fontId="72" fillId="24" borderId="56" xfId="26" applyFont="1" applyFill="1" applyBorder="1" applyAlignment="1">
      <alignment horizontal="center" vertical="center" shrinkToFit="1"/>
    </xf>
    <xf numFmtId="0" fontId="68" fillId="24" borderId="55" xfId="26" applyFont="1" applyFill="1" applyBorder="1" applyAlignment="1">
      <alignment horizontal="center" vertical="center" shrinkToFit="1"/>
    </xf>
    <xf numFmtId="0" fontId="68" fillId="24" borderId="56" xfId="26" applyFont="1" applyFill="1" applyBorder="1" applyAlignment="1">
      <alignment horizontal="center" vertical="center" shrinkToFit="1"/>
    </xf>
    <xf numFmtId="0" fontId="66" fillId="24" borderId="55" xfId="26" applyFont="1" applyFill="1" applyBorder="1" applyAlignment="1">
      <alignment horizontal="center" vertical="center" shrinkToFit="1"/>
    </xf>
    <xf numFmtId="0" fontId="66" fillId="24" borderId="56" xfId="26" applyFont="1" applyFill="1" applyBorder="1" applyAlignment="1">
      <alignment horizontal="center" vertical="center" shrinkToFit="1"/>
    </xf>
    <xf numFmtId="0" fontId="35" fillId="24" borderId="55" xfId="26" applyFont="1" applyFill="1" applyBorder="1" applyAlignment="1">
      <alignment horizontal="center" vertical="center" shrinkToFit="1"/>
    </xf>
    <xf numFmtId="0" fontId="35" fillId="24" borderId="0" xfId="26" applyFont="1" applyFill="1" applyBorder="1" applyAlignment="1">
      <alignment horizontal="center" vertical="center" shrinkToFit="1"/>
    </xf>
    <xf numFmtId="0" fontId="35" fillId="24" borderId="56" xfId="26" applyFont="1" applyFill="1" applyBorder="1" applyAlignment="1">
      <alignment horizontal="center" vertical="center" shrinkToFit="1"/>
    </xf>
    <xf numFmtId="0" fontId="63" fillId="0" borderId="27" xfId="26" applyFont="1" applyBorder="1" applyAlignment="1">
      <alignment horizontal="center" vertical="center" shrinkToFit="1"/>
    </xf>
    <xf numFmtId="0" fontId="63" fillId="0" borderId="10" xfId="26" applyFont="1" applyBorder="1" applyAlignment="1">
      <alignment horizontal="center" vertical="center" shrinkToFit="1"/>
    </xf>
    <xf numFmtId="0" fontId="65" fillId="0" borderId="27" xfId="26" applyFont="1" applyBorder="1" applyAlignment="1">
      <alignment horizontal="center" vertical="center" shrinkToFit="1"/>
    </xf>
    <xf numFmtId="0" fontId="65" fillId="0" borderId="47" xfId="26" applyFont="1" applyBorder="1" applyAlignment="1">
      <alignment horizontal="center" vertical="center" shrinkToFit="1"/>
    </xf>
    <xf numFmtId="0" fontId="65" fillId="0" borderId="10" xfId="26" applyFont="1" applyBorder="1" applyAlignment="1">
      <alignment horizontal="center" vertical="center" shrinkToFit="1"/>
    </xf>
    <xf numFmtId="0" fontId="66" fillId="0" borderId="56" xfId="26" applyFont="1" applyBorder="1" applyAlignment="1">
      <alignment horizontal="center" vertical="center" shrinkToFit="1"/>
    </xf>
    <xf numFmtId="0" fontId="64" fillId="0" borderId="27" xfId="26" applyFont="1" applyBorder="1" applyAlignment="1">
      <alignment horizontal="center" vertical="center" shrinkToFit="1"/>
    </xf>
    <xf numFmtId="0" fontId="64" fillId="0" borderId="47" xfId="26" applyFont="1" applyBorder="1" applyAlignment="1">
      <alignment horizontal="center" vertical="center" shrinkToFit="1"/>
    </xf>
    <xf numFmtId="0" fontId="37" fillId="0" borderId="0" xfId="26" applyFont="1" applyBorder="1" applyAlignment="1">
      <alignment horizontal="left" vertical="center" wrapText="1"/>
    </xf>
    <xf numFmtId="0" fontId="23" fillId="24" borderId="51" xfId="20" applyFont="1" applyFill="1" applyBorder="1" applyAlignment="1">
      <alignment horizontal="center" vertical="center"/>
    </xf>
    <xf numFmtId="0" fontId="23" fillId="24" borderId="59" xfId="20" applyFont="1" applyFill="1" applyBorder="1" applyAlignment="1">
      <alignment horizontal="center" vertical="center"/>
    </xf>
    <xf numFmtId="0" fontId="23" fillId="24" borderId="32" xfId="20" applyFont="1" applyFill="1" applyBorder="1" applyAlignment="1">
      <alignment horizontal="center" vertical="center" textRotation="255"/>
    </xf>
    <xf numFmtId="0" fontId="23" fillId="24" borderId="13" xfId="20" applyFont="1" applyFill="1" applyBorder="1" applyAlignment="1">
      <alignment horizontal="center" vertical="center" textRotation="255"/>
    </xf>
    <xf numFmtId="0" fontId="39" fillId="24" borderId="0" xfId="21" applyFont="1" applyFill="1" applyAlignment="1">
      <alignment horizontal="left" vertical="center"/>
    </xf>
    <xf numFmtId="0" fontId="74" fillId="24" borderId="0" xfId="20" applyFont="1" applyFill="1" applyAlignment="1">
      <alignment horizontal="center" vertical="center" wrapText="1"/>
    </xf>
    <xf numFmtId="0" fontId="74" fillId="24" borderId="0" xfId="20" applyFont="1" applyFill="1" applyAlignment="1">
      <alignment horizontal="center" vertical="center"/>
    </xf>
    <xf numFmtId="0" fontId="74" fillId="24" borderId="10" xfId="20" applyFont="1" applyFill="1" applyBorder="1" applyAlignment="1">
      <alignment horizontal="center" vertical="center"/>
    </xf>
    <xf numFmtId="0" fontId="41" fillId="24" borderId="0" xfId="21" applyFont="1" applyFill="1" applyAlignment="1">
      <alignment horizontal="left" vertical="center"/>
    </xf>
    <xf numFmtId="0" fontId="42" fillId="24" borderId="10" xfId="20" applyFont="1" applyFill="1" applyBorder="1" applyAlignment="1">
      <alignment horizontal="center" vertical="center"/>
    </xf>
    <xf numFmtId="0" fontId="23" fillId="0" borderId="21" xfId="20" applyFont="1" applyBorder="1" applyAlignment="1">
      <alignment horizontal="center" vertical="center" textRotation="255"/>
    </xf>
    <xf numFmtId="0" fontId="23" fillId="0" borderId="24" xfId="20" applyFont="1" applyBorder="1" applyAlignment="1">
      <alignment horizontal="center" vertical="center" textRotation="255"/>
    </xf>
    <xf numFmtId="0" fontId="23" fillId="24" borderId="60" xfId="20" applyFont="1" applyFill="1" applyBorder="1" applyAlignment="1">
      <alignment horizontal="center" vertical="center"/>
    </xf>
    <xf numFmtId="0" fontId="43" fillId="0" borderId="41" xfId="20" applyFont="1" applyFill="1" applyBorder="1" applyAlignment="1">
      <alignment horizontal="center" vertical="center"/>
    </xf>
    <xf numFmtId="0" fontId="43" fillId="0" borderId="42" xfId="20" applyFont="1" applyFill="1" applyBorder="1" applyAlignment="1">
      <alignment horizontal="center" vertical="center"/>
    </xf>
    <xf numFmtId="0" fontId="43" fillId="0" borderId="26" xfId="20" applyFont="1" applyFill="1" applyBorder="1" applyAlignment="1">
      <alignment horizontal="center" vertical="center"/>
    </xf>
    <xf numFmtId="0" fontId="23" fillId="0" borderId="32" xfId="20" applyFont="1" applyBorder="1" applyAlignment="1">
      <alignment horizontal="center" vertical="center" textRotation="255"/>
    </xf>
    <xf numFmtId="0" fontId="23" fillId="0" borderId="31" xfId="20" applyFont="1" applyBorder="1" applyAlignment="1">
      <alignment horizontal="center" vertical="center" textRotation="255"/>
    </xf>
    <xf numFmtId="0" fontId="53" fillId="0" borderId="13" xfId="25" applyBorder="1" applyAlignment="1">
      <alignment horizontal="center" vertical="center" textRotation="255"/>
    </xf>
    <xf numFmtId="0" fontId="4" fillId="0" borderId="13" xfId="24" applyBorder="1" applyAlignment="1">
      <alignment horizontal="center" vertical="center" textRotation="255"/>
    </xf>
    <xf numFmtId="0" fontId="23" fillId="0" borderId="13" xfId="20" applyFont="1" applyBorder="1" applyAlignment="1">
      <alignment horizontal="center" vertical="center" textRotation="255"/>
    </xf>
    <xf numFmtId="0" fontId="55" fillId="0" borderId="32" xfId="20" applyFont="1" applyBorder="1" applyAlignment="1">
      <alignment horizontal="center" vertical="center" textRotation="255"/>
    </xf>
    <xf numFmtId="0" fontId="55" fillId="0" borderId="31" xfId="20" applyFont="1" applyBorder="1" applyAlignment="1">
      <alignment horizontal="center" vertical="center" textRotation="255"/>
    </xf>
    <xf numFmtId="0" fontId="55" fillId="0" borderId="13" xfId="20" applyFont="1" applyBorder="1" applyAlignment="1">
      <alignment horizontal="center" vertical="center" textRotation="255"/>
    </xf>
    <xf numFmtId="0" fontId="23" fillId="0" borderId="14" xfId="20" applyFont="1" applyBorder="1" applyAlignment="1">
      <alignment horizontal="center" vertical="center" textRotation="255"/>
    </xf>
    <xf numFmtId="0" fontId="23" fillId="0" borderId="15" xfId="20" applyFont="1" applyBorder="1" applyAlignment="1">
      <alignment horizontal="center" vertical="center" textRotation="255"/>
    </xf>
    <xf numFmtId="0" fontId="53" fillId="0" borderId="11" xfId="25" applyBorder="1" applyAlignment="1">
      <alignment horizontal="center" vertical="center" textRotation="255"/>
    </xf>
    <xf numFmtId="0" fontId="23" fillId="24" borderId="61" xfId="20" applyFont="1" applyFill="1" applyBorder="1" applyAlignment="1">
      <alignment horizontal="center" vertical="center"/>
    </xf>
    <xf numFmtId="0" fontId="43" fillId="24" borderId="41" xfId="20" applyFont="1" applyFill="1" applyBorder="1" applyAlignment="1">
      <alignment horizontal="center" vertical="center"/>
    </xf>
    <xf numFmtId="0" fontId="43" fillId="24" borderId="42" xfId="20" applyFont="1" applyFill="1" applyBorder="1" applyAlignment="1">
      <alignment horizontal="center" vertical="center"/>
    </xf>
    <xf numFmtId="0" fontId="43" fillId="24" borderId="26" xfId="20" applyFont="1" applyFill="1" applyBorder="1" applyAlignment="1">
      <alignment horizontal="center" vertical="center"/>
    </xf>
    <xf numFmtId="0" fontId="23" fillId="24" borderId="32" xfId="20" applyFont="1" applyFill="1" applyBorder="1" applyAlignment="1">
      <alignment horizontal="left" vertical="center" textRotation="255"/>
    </xf>
    <xf numFmtId="0" fontId="23" fillId="24" borderId="31" xfId="20" applyFont="1" applyFill="1" applyBorder="1" applyAlignment="1">
      <alignment horizontal="left" vertical="center" textRotation="255"/>
    </xf>
    <xf numFmtId="0" fontId="75" fillId="24" borderId="13" xfId="25" applyFont="1" applyFill="1" applyBorder="1" applyAlignment="1">
      <alignment horizontal="left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23" fillId="0" borderId="48" xfId="20" applyFont="1" applyBorder="1" applyAlignment="1">
      <alignment horizontal="center" vertical="center" textRotation="255"/>
    </xf>
    <xf numFmtId="0" fontId="55" fillId="0" borderId="48" xfId="20" applyFont="1" applyBorder="1" applyAlignment="1">
      <alignment horizontal="center" vertical="center" textRotation="255"/>
    </xf>
    <xf numFmtId="0" fontId="23" fillId="0" borderId="32" xfId="20" applyFont="1" applyBorder="1" applyAlignment="1">
      <alignment horizontal="left" vertical="top" textRotation="255"/>
    </xf>
    <xf numFmtId="0" fontId="23" fillId="0" borderId="31" xfId="20" applyFont="1" applyBorder="1" applyAlignment="1">
      <alignment horizontal="left" vertical="top" textRotation="255"/>
    </xf>
    <xf numFmtId="0" fontId="23" fillId="0" borderId="13" xfId="20" applyFont="1" applyBorder="1" applyAlignment="1">
      <alignment horizontal="left" vertical="top" textRotation="255"/>
    </xf>
  </cellXfs>
  <cellStyles count="54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 2" xfId="19"/>
    <cellStyle name="一般 2 2" xfId="20"/>
    <cellStyle name="一般 2 2 2" xfId="21"/>
    <cellStyle name="一般 2 3" xfId="22"/>
    <cellStyle name="一般 2 4" xfId="23"/>
    <cellStyle name="一般 2 5" xfId="24"/>
    <cellStyle name="一般 3" xfId="25"/>
    <cellStyle name="一般 3 2" xfId="26"/>
    <cellStyle name="一般 3 2 2" xfId="27"/>
    <cellStyle name="一般 4" xfId="28"/>
    <cellStyle name="一般 5" xfId="29"/>
    <cellStyle name="一般_嘉陽--3月菜單_9月" xfId="30"/>
    <cellStyle name="中等" xfId="31" builtinId="28" customBuiltin="1"/>
    <cellStyle name="合計" xfId="32" builtinId="25" customBuiltin="1"/>
    <cellStyle name="好" xfId="33" builtinId="26" customBuiltin="1"/>
    <cellStyle name="計算方式" xfId="34" builtinId="22" customBuiltin="1"/>
    <cellStyle name="連結的儲存格" xfId="35" builtinId="24" customBuiltin="1"/>
    <cellStyle name="備註" xfId="36" builtinId="10" customBuiltin="1"/>
    <cellStyle name="說明文字" xfId="37" builtinId="53" customBuiltin="1"/>
    <cellStyle name="輔色1" xfId="38" builtinId="29" customBuiltin="1"/>
    <cellStyle name="輔色2" xfId="39" builtinId="33" customBuiltin="1"/>
    <cellStyle name="輔色3" xfId="40" builtinId="37" customBuiltin="1"/>
    <cellStyle name="輔色4" xfId="41" builtinId="41" customBuiltin="1"/>
    <cellStyle name="輔色5" xfId="42" builtinId="45" customBuiltin="1"/>
    <cellStyle name="輔色6" xfId="43" builtinId="49" customBuiltin="1"/>
    <cellStyle name="標題" xfId="44" builtinId="15" customBuiltin="1"/>
    <cellStyle name="標題 1" xfId="45" builtinId="16" customBuiltin="1"/>
    <cellStyle name="標題 2" xfId="46" builtinId="17" customBuiltin="1"/>
    <cellStyle name="標題 3" xfId="47" builtinId="18" customBuiltin="1"/>
    <cellStyle name="標題 4" xfId="48" builtinId="19" customBuiltin="1"/>
    <cellStyle name="輸入" xfId="49" builtinId="20" customBuiltin="1"/>
    <cellStyle name="輸出" xfId="50" builtinId="21" customBuiltin="1"/>
    <cellStyle name="檢查儲存格" xfId="51" builtinId="23" customBuiltin="1"/>
    <cellStyle name="壞" xfId="52" builtinId="27" customBuiltin="1"/>
    <cellStyle name="警告文字" xfId="5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923925</xdr:colOff>
      <xdr:row>0</xdr:row>
      <xdr:rowOff>114300</xdr:rowOff>
    </xdr:from>
    <xdr:to>
      <xdr:col>7</xdr:col>
      <xdr:colOff>38100</xdr:colOff>
      <xdr:row>1</xdr:row>
      <xdr:rowOff>504825</xdr:rowOff>
    </xdr:to>
    <xdr:pic>
      <xdr:nvPicPr>
        <xdr:cNvPr id="87573" name="Picture 3" descr="haccp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42" t="10469" r="64328" b="49820"/>
        <a:stretch>
          <a:fillRect/>
        </a:stretch>
      </xdr:blipFill>
      <xdr:spPr bwMode="auto">
        <a:xfrm>
          <a:off x="6191250" y="114300"/>
          <a:ext cx="1190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535632</xdr:colOff>
      <xdr:row>0</xdr:row>
      <xdr:rowOff>523644</xdr:rowOff>
    </xdr:from>
    <xdr:ext cx="4417808" cy="233995"/>
    <xdr:sp macro="" textlink="">
      <xdr:nvSpPr>
        <xdr:cNvPr id="3" name="文字方塊 2"/>
        <xdr:cNvSpPr txBox="1"/>
      </xdr:nvSpPr>
      <xdr:spPr>
        <a:xfrm>
          <a:off x="532457" y="523644"/>
          <a:ext cx="4479984" cy="240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zh-TW" altLang="en-US" sz="1400">
              <a:solidFill>
                <a:srgbClr val="9900CC"/>
              </a:solidFill>
              <a:latin typeface="Noto Serif TC Black" panose="02020200000000000000" pitchFamily="18" charset="-120"/>
              <a:ea typeface="Noto Serif TC Black" panose="02020200000000000000" pitchFamily="18" charset="-120"/>
            </a:rPr>
            <a:t>衛生署</a:t>
          </a:r>
          <a:r>
            <a:rPr lang="en-US" altLang="zh-TW" sz="1400">
              <a:solidFill>
                <a:srgbClr val="9900CC"/>
              </a:solidFill>
              <a:latin typeface="Noto Serif TC Black" panose="02020200000000000000" pitchFamily="18" charset="-120"/>
              <a:ea typeface="Noto Serif TC Black" panose="02020200000000000000" pitchFamily="18" charset="-120"/>
            </a:rPr>
            <a:t>HACCP</a:t>
          </a:r>
          <a:r>
            <a:rPr lang="zh-TW" altLang="en-US" sz="1400">
              <a:solidFill>
                <a:srgbClr val="9900CC"/>
              </a:solidFill>
              <a:latin typeface="Noto Serif TC Black" panose="02020200000000000000" pitchFamily="18" charset="-120"/>
              <a:ea typeface="Noto Serif TC Black" panose="02020200000000000000" pitchFamily="18" charset="-120"/>
            </a:rPr>
            <a:t>認證優良餐盒食品工廠衛評餐製字</a:t>
          </a:r>
          <a:r>
            <a:rPr lang="en-US" altLang="zh-TW" sz="1400">
              <a:solidFill>
                <a:srgbClr val="9900CC"/>
              </a:solidFill>
              <a:latin typeface="Noto Serif TC Black" panose="02020200000000000000" pitchFamily="18" charset="-120"/>
              <a:ea typeface="Noto Serif TC Black" panose="02020200000000000000" pitchFamily="18" charset="-120"/>
            </a:rPr>
            <a:t>029</a:t>
          </a:r>
          <a:r>
            <a:rPr lang="zh-TW" altLang="en-US" sz="1400">
              <a:solidFill>
                <a:srgbClr val="9900CC"/>
              </a:solidFill>
              <a:latin typeface="Noto Serif TC Black" panose="02020200000000000000" pitchFamily="18" charset="-120"/>
              <a:ea typeface="Noto Serif TC Black" panose="02020200000000000000" pitchFamily="18" charset="-120"/>
            </a:rPr>
            <a:t>號</a:t>
          </a:r>
        </a:p>
      </xdr:txBody>
    </xdr:sp>
    <xdr:clientData/>
  </xdr:oneCellAnchor>
  <xdr:twoCellAnchor>
    <xdr:from>
      <xdr:col>0</xdr:col>
      <xdr:colOff>18572</xdr:colOff>
      <xdr:row>1</xdr:row>
      <xdr:rowOff>348475</xdr:rowOff>
    </xdr:from>
    <xdr:to>
      <xdr:col>6</xdr:col>
      <xdr:colOff>10</xdr:colOff>
      <xdr:row>2</xdr:row>
      <xdr:rowOff>69295</xdr:rowOff>
    </xdr:to>
    <xdr:sp macro="" textlink="">
      <xdr:nvSpPr>
        <xdr:cNvPr id="4" name="文字方塊 3"/>
        <xdr:cNvSpPr txBox="1"/>
      </xdr:nvSpPr>
      <xdr:spPr>
        <a:xfrm>
          <a:off x="26192" y="929268"/>
          <a:ext cx="5166095" cy="2951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>
            <a:lnSpc>
              <a:spcPts val="1500"/>
            </a:lnSpc>
            <a:spcBef>
              <a:spcPts val="200"/>
            </a:spcBef>
            <a:spcAft>
              <a:spcPts val="200"/>
            </a:spcAft>
          </a:pPr>
          <a:r>
            <a:rPr lang="zh-TW" altLang="en-US" sz="1200">
              <a:solidFill>
                <a:srgbClr val="0000CC"/>
              </a:solidFill>
              <a:latin typeface="Noto Serif HK Black" panose="02020200000000000000" pitchFamily="18" charset="-120"/>
              <a:ea typeface="Noto Serif HK Black" panose="02020200000000000000" pitchFamily="18" charset="-120"/>
            </a:rPr>
            <a:t>服務專線</a:t>
          </a:r>
          <a:r>
            <a:rPr lang="en-US" altLang="zh-TW" sz="1200">
              <a:solidFill>
                <a:srgbClr val="0000CC"/>
              </a:solidFill>
              <a:latin typeface="Noto Serif HK Black" panose="02020200000000000000" pitchFamily="18" charset="-120"/>
              <a:ea typeface="Noto Serif HK Black" panose="02020200000000000000" pitchFamily="18" charset="-120"/>
            </a:rPr>
            <a:t>:04-26869280</a:t>
          </a:r>
          <a:r>
            <a:rPr lang="zh-TW" altLang="en-US" sz="1200">
              <a:solidFill>
                <a:srgbClr val="0000CC"/>
              </a:solidFill>
              <a:latin typeface="Noto Serif HK Black" panose="02020200000000000000" pitchFamily="18" charset="-120"/>
              <a:ea typeface="Noto Serif HK Black" panose="02020200000000000000" pitchFamily="18" charset="-120"/>
            </a:rPr>
            <a:t>   傳真熱線</a:t>
          </a:r>
          <a:r>
            <a:rPr lang="en-US" altLang="zh-TW" sz="1200">
              <a:solidFill>
                <a:srgbClr val="0000CC"/>
              </a:solidFill>
              <a:latin typeface="Noto Serif HK Black" panose="02020200000000000000" pitchFamily="18" charset="-120"/>
              <a:ea typeface="Noto Serif HK Black" panose="02020200000000000000" pitchFamily="18" charset="-120"/>
            </a:rPr>
            <a:t>:04-26889980</a:t>
          </a:r>
          <a:r>
            <a:rPr lang="zh-TW" altLang="en-US" sz="1200">
              <a:solidFill>
                <a:srgbClr val="0000CC"/>
              </a:solidFill>
              <a:latin typeface="Noto Serif HK Black" panose="02020200000000000000" pitchFamily="18" charset="-120"/>
              <a:ea typeface="Noto Serif HK Black" panose="02020200000000000000" pitchFamily="18" charset="-120"/>
            </a:rPr>
            <a:t>   歡迎同學踴躍訂購</a:t>
          </a:r>
          <a:r>
            <a:rPr lang="en-US" altLang="zh-TW" sz="1200">
              <a:solidFill>
                <a:srgbClr val="0000CC"/>
              </a:solidFill>
              <a:latin typeface="Noto Serif HK Black" panose="02020200000000000000" pitchFamily="18" charset="-120"/>
              <a:ea typeface="Noto Serif HK Black" panose="02020200000000000000" pitchFamily="18" charset="-120"/>
            </a:rPr>
            <a:t>!!!</a:t>
          </a:r>
        </a:p>
      </xdr:txBody>
    </xdr:sp>
    <xdr:clientData/>
  </xdr:twoCellAnchor>
  <xdr:oneCellAnchor>
    <xdr:from>
      <xdr:col>0</xdr:col>
      <xdr:colOff>536235</xdr:colOff>
      <xdr:row>1</xdr:row>
      <xdr:rowOff>112162</xdr:rowOff>
    </xdr:from>
    <xdr:ext cx="4094112" cy="308622"/>
    <xdr:sp macro="" textlink="">
      <xdr:nvSpPr>
        <xdr:cNvPr id="5" name="文字方塊 4"/>
        <xdr:cNvSpPr txBox="1"/>
      </xdr:nvSpPr>
      <xdr:spPr>
        <a:xfrm>
          <a:off x="539410" y="692955"/>
          <a:ext cx="4062688" cy="3086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zh-TW" altLang="en-US" sz="1400" b="1">
              <a:solidFill>
                <a:srgbClr val="FF0000"/>
              </a:solidFill>
              <a:latin typeface="Noto Serif HK Black" panose="02020200000000000000" pitchFamily="18" charset="-120"/>
              <a:ea typeface="Noto Serif HK Black" panose="02020200000000000000" pitchFamily="18" charset="-120"/>
            </a:rPr>
            <a:t>本 工 廠 使 用 台 灣 豬 肉</a:t>
          </a:r>
        </a:p>
      </xdr:txBody>
    </xdr:sp>
    <xdr:clientData/>
  </xdr:oneCellAnchor>
  <xdr:twoCellAnchor editAs="oneCell">
    <xdr:from>
      <xdr:col>7</xdr:col>
      <xdr:colOff>104775</xdr:colOff>
      <xdr:row>0</xdr:row>
      <xdr:rowOff>9525</xdr:rowOff>
    </xdr:from>
    <xdr:to>
      <xdr:col>8</xdr:col>
      <xdr:colOff>152400</xdr:colOff>
      <xdr:row>1</xdr:row>
      <xdr:rowOff>542925</xdr:rowOff>
    </xdr:to>
    <xdr:pic>
      <xdr:nvPicPr>
        <xdr:cNvPr id="87577" name="圖片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9525"/>
          <a:ext cx="10096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34846</xdr:colOff>
      <xdr:row>3</xdr:row>
      <xdr:rowOff>42280</xdr:rowOff>
    </xdr:from>
    <xdr:to>
      <xdr:col>7</xdr:col>
      <xdr:colOff>926066</xdr:colOff>
      <xdr:row>8</xdr:row>
      <xdr:rowOff>267186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846" y="1693822"/>
          <a:ext cx="8237694" cy="1663160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7</xdr:col>
      <xdr:colOff>457200</xdr:colOff>
      <xdr:row>32</xdr:row>
      <xdr:rowOff>57150</xdr:rowOff>
    </xdr:from>
    <xdr:to>
      <xdr:col>8</xdr:col>
      <xdr:colOff>561975</xdr:colOff>
      <xdr:row>35</xdr:row>
      <xdr:rowOff>209550</xdr:rowOff>
    </xdr:to>
    <xdr:pic>
      <xdr:nvPicPr>
        <xdr:cNvPr id="87579" name="圖片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9582150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485775</xdr:colOff>
      <xdr:row>14</xdr:row>
      <xdr:rowOff>66675</xdr:rowOff>
    </xdr:from>
    <xdr:to>
      <xdr:col>6</xdr:col>
      <xdr:colOff>514350</xdr:colOff>
      <xdr:row>17</xdr:row>
      <xdr:rowOff>38100</xdr:rowOff>
    </xdr:to>
    <xdr:pic>
      <xdr:nvPicPr>
        <xdr:cNvPr id="87580" name="圖片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4600575"/>
          <a:ext cx="9906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22</xdr:row>
      <xdr:rowOff>295275</xdr:rowOff>
    </xdr:from>
    <xdr:to>
      <xdr:col>2</xdr:col>
      <xdr:colOff>466725</xdr:colOff>
      <xdr:row>25</xdr:row>
      <xdr:rowOff>133350</xdr:rowOff>
    </xdr:to>
    <xdr:pic>
      <xdr:nvPicPr>
        <xdr:cNvPr id="87581" name="圖片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7000875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31</xdr:row>
      <xdr:rowOff>228600</xdr:rowOff>
    </xdr:from>
    <xdr:to>
      <xdr:col>4</xdr:col>
      <xdr:colOff>628650</xdr:colOff>
      <xdr:row>35</xdr:row>
      <xdr:rowOff>314325</xdr:rowOff>
    </xdr:to>
    <xdr:pic>
      <xdr:nvPicPr>
        <xdr:cNvPr id="87582" name="圖片 2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942975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22</xdr:row>
      <xdr:rowOff>219075</xdr:rowOff>
    </xdr:from>
    <xdr:to>
      <xdr:col>8</xdr:col>
      <xdr:colOff>600075</xdr:colOff>
      <xdr:row>27</xdr:row>
      <xdr:rowOff>19050</xdr:rowOff>
    </xdr:to>
    <xdr:pic>
      <xdr:nvPicPr>
        <xdr:cNvPr id="87583" name="圖片 2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6924675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15</xdr:row>
      <xdr:rowOff>9525</xdr:rowOff>
    </xdr:from>
    <xdr:to>
      <xdr:col>2</xdr:col>
      <xdr:colOff>628650</xdr:colOff>
      <xdr:row>18</xdr:row>
      <xdr:rowOff>123825</xdr:rowOff>
    </xdr:to>
    <xdr:pic>
      <xdr:nvPicPr>
        <xdr:cNvPr id="87584" name="圖片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4819650"/>
          <a:ext cx="942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39</xdr:row>
      <xdr:rowOff>76200</xdr:rowOff>
    </xdr:from>
    <xdr:to>
      <xdr:col>9</xdr:col>
      <xdr:colOff>914400</xdr:colOff>
      <xdr:row>44</xdr:row>
      <xdr:rowOff>304800</xdr:rowOff>
    </xdr:to>
    <xdr:pic>
      <xdr:nvPicPr>
        <xdr:cNvPr id="87585" name="圖片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11525250"/>
          <a:ext cx="200977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39</xdr:row>
      <xdr:rowOff>180975</xdr:rowOff>
    </xdr:from>
    <xdr:to>
      <xdr:col>4</xdr:col>
      <xdr:colOff>38100</xdr:colOff>
      <xdr:row>41</xdr:row>
      <xdr:rowOff>123825</xdr:rowOff>
    </xdr:to>
    <xdr:pic>
      <xdr:nvPicPr>
        <xdr:cNvPr id="87586" name="圖片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1630025"/>
          <a:ext cx="5619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523875</xdr:colOff>
      <xdr:row>41</xdr:row>
      <xdr:rowOff>180975</xdr:rowOff>
    </xdr:from>
    <xdr:to>
      <xdr:col>4</xdr:col>
      <xdr:colOff>457200</xdr:colOff>
      <xdr:row>44</xdr:row>
      <xdr:rowOff>66675</xdr:rowOff>
    </xdr:to>
    <xdr:pic>
      <xdr:nvPicPr>
        <xdr:cNvPr id="87587" name="圖片 3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16" b="5980"/>
        <a:stretch>
          <a:fillRect/>
        </a:stretch>
      </xdr:blipFill>
      <xdr:spPr bwMode="auto">
        <a:xfrm>
          <a:off x="3714750" y="12258675"/>
          <a:ext cx="895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17</xdr:row>
      <xdr:rowOff>295275</xdr:rowOff>
    </xdr:from>
    <xdr:to>
      <xdr:col>5</xdr:col>
      <xdr:colOff>781050</xdr:colOff>
      <xdr:row>20</xdr:row>
      <xdr:rowOff>85725</xdr:rowOff>
    </xdr:to>
    <xdr:pic>
      <xdr:nvPicPr>
        <xdr:cNvPr id="85076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6553200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9"/>
  <sheetViews>
    <sheetView tabSelected="1" view="pageBreakPreview" topLeftCell="A21" zoomScale="82" zoomScaleNormal="100" zoomScaleSheetLayoutView="82" workbookViewId="0">
      <selection activeCell="I6" sqref="I6:J6"/>
    </sheetView>
  </sheetViews>
  <sheetFormatPr defaultColWidth="8.875" defaultRowHeight="16.5"/>
  <cols>
    <col min="1" max="1" width="14.625" style="38" customWidth="1"/>
    <col min="2" max="2" width="12.625" style="37" customWidth="1"/>
    <col min="3" max="3" width="14.625" style="38" customWidth="1"/>
    <col min="4" max="4" width="12.625" style="37" customWidth="1"/>
    <col min="5" max="5" width="14.625" style="38" customWidth="1"/>
    <col min="6" max="6" width="12.625" style="37" customWidth="1"/>
    <col min="7" max="7" width="14.625" style="38" customWidth="1"/>
    <col min="8" max="8" width="12.625" style="37" customWidth="1"/>
    <col min="9" max="9" width="14.625" style="38" customWidth="1"/>
    <col min="10" max="10" width="12.625" style="37" customWidth="1"/>
    <col min="11" max="11" width="8.875" style="4"/>
    <col min="12" max="12" width="9.125" style="4" customWidth="1"/>
    <col min="13" max="16384" width="8.875" style="4"/>
  </cols>
  <sheetData>
    <row r="1" spans="1:16" ht="45.95" customHeight="1">
      <c r="A1" s="297" t="s">
        <v>164</v>
      </c>
      <c r="B1" s="297"/>
      <c r="C1" s="297"/>
      <c r="D1" s="297"/>
      <c r="E1" s="297"/>
      <c r="F1" s="298"/>
      <c r="H1" s="7"/>
      <c r="I1" s="289" t="s">
        <v>296</v>
      </c>
      <c r="J1" s="289"/>
    </row>
    <row r="2" spans="1:16" ht="45.95" customHeight="1" thickBot="1">
      <c r="H2" s="39"/>
      <c r="I2" s="290" t="s">
        <v>288</v>
      </c>
      <c r="J2" s="291"/>
      <c r="K2"/>
      <c r="L2"/>
      <c r="M2"/>
      <c r="N2" s="40"/>
      <c r="O2"/>
      <c r="P2"/>
    </row>
    <row r="3" spans="1:16" s="42" customFormat="1" ht="20.100000000000001" customHeight="1" thickBot="1">
      <c r="A3" s="183">
        <v>46020</v>
      </c>
      <c r="B3" s="185">
        <f>A3</f>
        <v>46020</v>
      </c>
      <c r="C3" s="183">
        <f>A3+1</f>
        <v>46021</v>
      </c>
      <c r="D3" s="49">
        <f>C3</f>
        <v>46021</v>
      </c>
      <c r="E3" s="183">
        <f>C3+1</f>
        <v>46022</v>
      </c>
      <c r="F3" s="49">
        <f>E3</f>
        <v>46022</v>
      </c>
      <c r="G3" s="184">
        <f>E3+1</f>
        <v>46023</v>
      </c>
      <c r="H3" s="185">
        <f>G3</f>
        <v>46023</v>
      </c>
      <c r="I3" s="183">
        <f>G3+1</f>
        <v>46024</v>
      </c>
      <c r="J3" s="49">
        <f>I3</f>
        <v>46024</v>
      </c>
      <c r="K3" s="41"/>
      <c r="L3" s="41"/>
      <c r="M3" s="41"/>
      <c r="N3" s="41"/>
      <c r="O3" s="41"/>
      <c r="P3" s="41"/>
    </row>
    <row r="4" spans="1:16" s="5" customFormat="1" ht="24" customHeight="1">
      <c r="A4" s="292"/>
      <c r="B4" s="293"/>
      <c r="C4" s="292"/>
      <c r="D4" s="294"/>
      <c r="E4" s="295"/>
      <c r="F4" s="296"/>
      <c r="G4" s="295"/>
      <c r="H4" s="296"/>
      <c r="I4" s="292" t="str">
        <f>'18'!B41</f>
        <v>小米飯</v>
      </c>
      <c r="J4" s="294"/>
      <c r="K4"/>
      <c r="L4"/>
      <c r="M4"/>
      <c r="N4"/>
      <c r="O4"/>
      <c r="P4"/>
    </row>
    <row r="5" spans="1:16" s="8" customFormat="1" ht="26.1" customHeight="1">
      <c r="A5" s="299"/>
      <c r="B5" s="300"/>
      <c r="C5" s="301"/>
      <c r="D5" s="302"/>
      <c r="E5" s="299"/>
      <c r="F5" s="303"/>
      <c r="G5" s="304"/>
      <c r="H5" s="305"/>
      <c r="I5" s="306" t="str">
        <f>'18'!E41</f>
        <v>味噌燒雞</v>
      </c>
      <c r="J5" s="307"/>
      <c r="K5"/>
      <c r="L5"/>
      <c r="M5"/>
      <c r="N5"/>
      <c r="O5"/>
      <c r="P5"/>
    </row>
    <row r="6" spans="1:16" s="5" customFormat="1" ht="21.95" customHeight="1">
      <c r="A6" s="308"/>
      <c r="B6" s="309"/>
      <c r="C6" s="308"/>
      <c r="D6" s="310"/>
      <c r="E6" s="308"/>
      <c r="F6" s="310"/>
      <c r="G6" s="308"/>
      <c r="H6" s="310"/>
      <c r="I6" s="311" t="str">
        <f>'18'!H41</f>
        <v>*虱目魚塊</v>
      </c>
      <c r="J6" s="312"/>
      <c r="K6"/>
      <c r="L6"/>
      <c r="M6"/>
      <c r="N6"/>
      <c r="O6"/>
      <c r="P6"/>
    </row>
    <row r="7" spans="1:16" s="5" customFormat="1" ht="21.95" customHeight="1">
      <c r="A7" s="313"/>
      <c r="B7" s="314"/>
      <c r="C7" s="315"/>
      <c r="D7" s="316"/>
      <c r="E7" s="317"/>
      <c r="F7" s="318"/>
      <c r="G7" s="319"/>
      <c r="H7" s="320"/>
      <c r="I7" s="319" t="str">
        <f>'18'!K41</f>
        <v>紅燒海帶結</v>
      </c>
      <c r="J7" s="320"/>
      <c r="K7"/>
      <c r="L7"/>
      <c r="M7"/>
      <c r="N7"/>
      <c r="O7"/>
      <c r="P7"/>
    </row>
    <row r="8" spans="1:16" s="5" customFormat="1" ht="20.100000000000001" customHeight="1">
      <c r="A8" s="321"/>
      <c r="B8" s="322"/>
      <c r="C8" s="321"/>
      <c r="D8" s="323"/>
      <c r="E8" s="321"/>
      <c r="F8" s="323"/>
      <c r="G8" s="321"/>
      <c r="H8" s="323"/>
      <c r="I8" s="321" t="str">
        <f>'18'!N41</f>
        <v>有機蔬菜</v>
      </c>
      <c r="J8" s="323"/>
      <c r="K8"/>
      <c r="L8"/>
      <c r="M8"/>
      <c r="N8"/>
      <c r="O8"/>
      <c r="P8"/>
    </row>
    <row r="9" spans="1:16" s="5" customFormat="1" ht="26.1" customHeight="1" thickBot="1">
      <c r="A9" s="324"/>
      <c r="B9" s="325"/>
      <c r="C9" s="326"/>
      <c r="D9" s="327"/>
      <c r="E9" s="326"/>
      <c r="F9" s="328"/>
      <c r="G9" s="326"/>
      <c r="H9" s="328"/>
      <c r="I9" s="326" t="str">
        <f>'18'!Q41</f>
        <v>鮮瓜蛋花湯</v>
      </c>
      <c r="J9" s="327"/>
      <c r="K9"/>
      <c r="L9"/>
      <c r="M9"/>
      <c r="N9"/>
      <c r="O9"/>
      <c r="P9"/>
    </row>
    <row r="10" spans="1:16" s="6" customFormat="1" ht="20.100000000000001" customHeight="1">
      <c r="A10" s="44">
        <f>'18'!T12</f>
        <v>0</v>
      </c>
      <c r="B10" s="186">
        <f>'18'!T8</f>
        <v>0</v>
      </c>
      <c r="C10" s="44">
        <f>'18'!T21</f>
        <v>0</v>
      </c>
      <c r="D10" s="45">
        <f>'18'!T17</f>
        <v>0</v>
      </c>
      <c r="E10" s="44">
        <f>'18'!T30</f>
        <v>0</v>
      </c>
      <c r="F10" s="45">
        <f>'18'!T26</f>
        <v>0</v>
      </c>
      <c r="G10" s="43">
        <f>'18'!T39</f>
        <v>0</v>
      </c>
      <c r="H10" s="186">
        <f>'18'!T35</f>
        <v>0</v>
      </c>
      <c r="I10" s="44">
        <f>'18'!T48</f>
        <v>651.70000000000005</v>
      </c>
      <c r="J10" s="45">
        <f>'18'!T44</f>
        <v>22.5</v>
      </c>
      <c r="K10"/>
      <c r="L10"/>
      <c r="M10"/>
      <c r="N10"/>
      <c r="O10"/>
      <c r="P10"/>
    </row>
    <row r="11" spans="1:16" s="6" customFormat="1" ht="20.100000000000001" customHeight="1" thickBot="1">
      <c r="A11" s="47">
        <f>'18'!T6</f>
        <v>0</v>
      </c>
      <c r="B11" s="187">
        <f>'18'!T10</f>
        <v>0</v>
      </c>
      <c r="C11" s="47">
        <f>'18'!T15</f>
        <v>0</v>
      </c>
      <c r="D11" s="48">
        <f>'18'!T19</f>
        <v>0</v>
      </c>
      <c r="E11" s="47">
        <f>'18'!T24</f>
        <v>0</v>
      </c>
      <c r="F11" s="48">
        <f>'18'!T28</f>
        <v>0</v>
      </c>
      <c r="G11" s="46">
        <f>'18'!T33</f>
        <v>0</v>
      </c>
      <c r="H11" s="187">
        <f>'18'!T37</f>
        <v>0</v>
      </c>
      <c r="I11" s="47">
        <f>'18'!T42</f>
        <v>27.3</v>
      </c>
      <c r="J11" s="48">
        <f>'18'!T46</f>
        <v>85</v>
      </c>
      <c r="K11"/>
      <c r="L11"/>
      <c r="M11"/>
      <c r="N11"/>
      <c r="O11"/>
      <c r="P11"/>
    </row>
    <row r="12" spans="1:16" s="42" customFormat="1" ht="20.100000000000001" customHeight="1" thickBot="1">
      <c r="A12" s="51">
        <v>46027</v>
      </c>
      <c r="B12" s="204">
        <f>A12</f>
        <v>46027</v>
      </c>
      <c r="C12" s="51">
        <f>A12+1</f>
        <v>46028</v>
      </c>
      <c r="D12" s="203">
        <f>C12</f>
        <v>46028</v>
      </c>
      <c r="E12" s="51">
        <f>C12+1</f>
        <v>46029</v>
      </c>
      <c r="F12" s="203">
        <f>E12</f>
        <v>46029</v>
      </c>
      <c r="G12" s="50">
        <f>E12+1</f>
        <v>46030</v>
      </c>
      <c r="H12" s="204">
        <f>G12</f>
        <v>46030</v>
      </c>
      <c r="I12" s="51">
        <f>G12+1</f>
        <v>46031</v>
      </c>
      <c r="J12" s="203">
        <f>I12</f>
        <v>46031</v>
      </c>
      <c r="K12" s="41"/>
      <c r="L12" s="41"/>
      <c r="M12" s="41"/>
      <c r="N12" s="41"/>
      <c r="O12" s="41"/>
      <c r="P12" s="41"/>
    </row>
    <row r="13" spans="1:16" s="5" customFormat="1" ht="24" customHeight="1">
      <c r="A13" s="292" t="str">
        <f>'19'!B5</f>
        <v>白米飯</v>
      </c>
      <c r="B13" s="293"/>
      <c r="C13" s="292" t="str">
        <f>'19'!B14</f>
        <v>麥片米飯</v>
      </c>
      <c r="D13" s="294"/>
      <c r="E13" s="295" t="str">
        <f>'19'!B23</f>
        <v>沙茶蛋炒飯</v>
      </c>
      <c r="F13" s="296"/>
      <c r="G13" s="292" t="str">
        <f>'19'!B32</f>
        <v>糙米飯</v>
      </c>
      <c r="H13" s="294"/>
      <c r="I13" s="292" t="str">
        <f>'19'!B41</f>
        <v>大麥米飯</v>
      </c>
      <c r="J13" s="294"/>
      <c r="K13"/>
      <c r="L13"/>
      <c r="M13"/>
      <c r="N13"/>
      <c r="O13"/>
      <c r="P13"/>
    </row>
    <row r="14" spans="1:16" s="8" customFormat="1" ht="26.1" customHeight="1">
      <c r="A14" s="299" t="str">
        <f>'19'!E5</f>
        <v>洋蔥炒蛋</v>
      </c>
      <c r="B14" s="300"/>
      <c r="C14" s="299" t="str">
        <f>'19'!E14</f>
        <v>無錫排骨</v>
      </c>
      <c r="D14" s="303"/>
      <c r="E14" s="299" t="str">
        <f>'19'!E23</f>
        <v>泡菜燒肉</v>
      </c>
      <c r="F14" s="303"/>
      <c r="G14" s="304" t="str">
        <f>'19'!E32</f>
        <v>*黃金魚排</v>
      </c>
      <c r="H14" s="305"/>
      <c r="I14" s="306" t="str">
        <f>'19'!E41</f>
        <v>麻油雞</v>
      </c>
      <c r="J14" s="307"/>
      <c r="K14"/>
      <c r="L14"/>
      <c r="M14"/>
      <c r="N14"/>
      <c r="O14"/>
      <c r="P14"/>
    </row>
    <row r="15" spans="1:16" s="5" customFormat="1" ht="21.95" customHeight="1">
      <c r="A15" s="308" t="str">
        <f>'19'!H5</f>
        <v>麻婆豆腐</v>
      </c>
      <c r="B15" s="309"/>
      <c r="C15" s="308" t="str">
        <f>'19'!H14</f>
        <v>季瓜皮絲</v>
      </c>
      <c r="D15" s="310"/>
      <c r="E15" s="308" t="str">
        <f>'19'!H23</f>
        <v>白玉鮮菇</v>
      </c>
      <c r="F15" s="310"/>
      <c r="G15" s="308" t="str">
        <f>'19'!H32</f>
        <v>焗汁洋芋</v>
      </c>
      <c r="H15" s="310"/>
      <c r="I15" s="308" t="str">
        <f>'19'!H41</f>
        <v>鐵板油腐</v>
      </c>
      <c r="J15" s="329"/>
      <c r="K15"/>
      <c r="L15"/>
      <c r="M15"/>
      <c r="N15"/>
      <c r="O15"/>
      <c r="P15"/>
    </row>
    <row r="16" spans="1:16" s="5" customFormat="1" ht="21.95" customHeight="1">
      <c r="A16" s="313" t="str">
        <f>'19'!K5</f>
        <v>高麗鮮菇</v>
      </c>
      <c r="B16" s="314"/>
      <c r="C16" s="308" t="str">
        <f>'19'!K14</f>
        <v>西芹杏鮑菇</v>
      </c>
      <c r="D16" s="310"/>
      <c r="E16" s="317" t="str">
        <f>'19'!K23</f>
        <v>香烤地瓜</v>
      </c>
      <c r="F16" s="318"/>
      <c r="G16" s="319" t="str">
        <f>'19'!K32</f>
        <v>清炒花椰</v>
      </c>
      <c r="H16" s="320"/>
      <c r="I16" s="319" t="str">
        <f>'19'!K41</f>
        <v>豆瓣海根</v>
      </c>
      <c r="J16" s="320"/>
      <c r="K16"/>
      <c r="L16"/>
      <c r="M16"/>
      <c r="N16"/>
      <c r="O16"/>
      <c r="P16"/>
    </row>
    <row r="17" spans="1:16" s="5" customFormat="1" ht="20.100000000000001" customHeight="1">
      <c r="A17" s="321" t="str">
        <f>'19'!N5</f>
        <v>美味鵝白菜+水果</v>
      </c>
      <c r="B17" s="322"/>
      <c r="C17" s="321" t="str">
        <f>'19'!N14</f>
        <v>有機蔬菜</v>
      </c>
      <c r="D17" s="323"/>
      <c r="E17" s="321" t="str">
        <f>'19'!N23</f>
        <v>美味油菜</v>
      </c>
      <c r="F17" s="323"/>
      <c r="G17" s="321" t="str">
        <f>'19'!N32</f>
        <v>有機蔬菜</v>
      </c>
      <c r="H17" s="323"/>
      <c r="I17" s="321" t="str">
        <f>'19'!N41</f>
        <v>美味青江菜</v>
      </c>
      <c r="J17" s="323"/>
      <c r="K17"/>
      <c r="L17"/>
      <c r="M17"/>
      <c r="N17"/>
      <c r="O17"/>
      <c r="P17"/>
    </row>
    <row r="18" spans="1:16" s="5" customFormat="1" ht="26.1" customHeight="1" thickBot="1">
      <c r="A18" s="324" t="str">
        <f>'19'!Q5</f>
        <v>玉米濃湯</v>
      </c>
      <c r="B18" s="325"/>
      <c r="C18" s="326" t="str">
        <f>'19'!Q14</f>
        <v>冬菜粉絲湯</v>
      </c>
      <c r="D18" s="327"/>
      <c r="E18" s="326" t="str">
        <f>'19'!Q23</f>
        <v>鮮蔬蛋花湯</v>
      </c>
      <c r="F18" s="328"/>
      <c r="G18" s="326" t="str">
        <f>'19'!Q32</f>
        <v>結頭排骨湯</v>
      </c>
      <c r="H18" s="328"/>
      <c r="I18" s="326" t="str">
        <f>'19'!Q41</f>
        <v>什錦魚丁湯</v>
      </c>
      <c r="J18" s="327"/>
      <c r="K18"/>
      <c r="L18"/>
      <c r="M18"/>
      <c r="N18"/>
      <c r="O18"/>
      <c r="P18"/>
    </row>
    <row r="19" spans="1:16" s="6" customFormat="1" ht="20.100000000000001" customHeight="1">
      <c r="A19" s="44">
        <f>'19'!T12</f>
        <v>714.1</v>
      </c>
      <c r="B19" s="45">
        <f>'19'!T8</f>
        <v>22.5</v>
      </c>
      <c r="C19" s="44">
        <f>'19'!T21</f>
        <v>660.90000000000009</v>
      </c>
      <c r="D19" s="45">
        <f>'19'!T17</f>
        <v>22.5</v>
      </c>
      <c r="E19" s="44">
        <f>'19'!T30</f>
        <v>679</v>
      </c>
      <c r="F19" s="45">
        <f>'19'!T26</f>
        <v>23</v>
      </c>
      <c r="G19" s="43">
        <f>'19'!T39</f>
        <v>669.4</v>
      </c>
      <c r="H19" s="186">
        <f>'19'!T35</f>
        <v>23</v>
      </c>
      <c r="I19" s="44">
        <f>'19'!T48</f>
        <v>658.6</v>
      </c>
      <c r="J19" s="45">
        <f>'19'!T44</f>
        <v>23</v>
      </c>
      <c r="K19"/>
      <c r="L19"/>
      <c r="M19"/>
      <c r="N19"/>
      <c r="O19"/>
      <c r="P19"/>
    </row>
    <row r="20" spans="1:16" s="6" customFormat="1" ht="20.100000000000001" customHeight="1" thickBot="1">
      <c r="A20" s="205">
        <f>'19'!T6</f>
        <v>27.400000000000002</v>
      </c>
      <c r="B20" s="208">
        <f>'19'!T19</f>
        <v>87</v>
      </c>
      <c r="C20" s="205">
        <f>'19'!T15</f>
        <v>27.600000000000005</v>
      </c>
      <c r="D20" s="208">
        <f>'19'!T19</f>
        <v>87</v>
      </c>
      <c r="E20" s="205">
        <f>'19'!T24</f>
        <v>28.000000000000004</v>
      </c>
      <c r="F20" s="208">
        <f>'19'!T28</f>
        <v>90</v>
      </c>
      <c r="G20" s="206">
        <f>'19'!T33</f>
        <v>27.1</v>
      </c>
      <c r="H20" s="207">
        <f>'19'!T37</f>
        <v>88.5</v>
      </c>
      <c r="I20" s="205">
        <f>'19'!T42</f>
        <v>27.400000000000002</v>
      </c>
      <c r="J20" s="208">
        <f>'19'!T46</f>
        <v>85.5</v>
      </c>
      <c r="K20"/>
      <c r="L20"/>
      <c r="M20"/>
      <c r="N20"/>
      <c r="O20"/>
      <c r="P20"/>
    </row>
    <row r="21" spans="1:16" s="42" customFormat="1" ht="20.100000000000001" customHeight="1" thickBot="1">
      <c r="A21" s="183">
        <v>46034</v>
      </c>
      <c r="B21" s="49">
        <f>A21</f>
        <v>46034</v>
      </c>
      <c r="C21" s="183">
        <f>A21+1</f>
        <v>46035</v>
      </c>
      <c r="D21" s="49">
        <f>C21</f>
        <v>46035</v>
      </c>
      <c r="E21" s="183">
        <f>C21+1</f>
        <v>46036</v>
      </c>
      <c r="F21" s="49">
        <f>E21</f>
        <v>46036</v>
      </c>
      <c r="G21" s="184">
        <f>E21+1</f>
        <v>46037</v>
      </c>
      <c r="H21" s="185">
        <f>G21</f>
        <v>46037</v>
      </c>
      <c r="I21" s="183">
        <f>G21+1</f>
        <v>46038</v>
      </c>
      <c r="J21" s="49">
        <f>I21</f>
        <v>46038</v>
      </c>
      <c r="K21" s="41"/>
      <c r="L21" s="41"/>
      <c r="M21" s="41"/>
      <c r="N21" s="41"/>
      <c r="O21" s="41"/>
      <c r="P21" s="41"/>
    </row>
    <row r="22" spans="1:16" s="5" customFormat="1" ht="24" customHeight="1">
      <c r="A22" s="292" t="str">
        <f>'20'!B5</f>
        <v>白米飯</v>
      </c>
      <c r="B22" s="293"/>
      <c r="C22" s="292" t="str">
        <f>'20'!B14</f>
        <v>燕麥米飯</v>
      </c>
      <c r="D22" s="294"/>
      <c r="E22" s="295" t="str">
        <f>'20'!B23</f>
        <v>中式炒麵</v>
      </c>
      <c r="F22" s="296"/>
      <c r="G22" s="292" t="str">
        <f>'20'!B32</f>
        <v>五穀米飯</v>
      </c>
      <c r="H22" s="294"/>
      <c r="I22" s="292" t="str">
        <f>'20'!B41</f>
        <v>小米飯</v>
      </c>
      <c r="J22" s="294"/>
      <c r="K22"/>
      <c r="L22"/>
      <c r="M22"/>
      <c r="N22"/>
      <c r="O22"/>
      <c r="P22"/>
    </row>
    <row r="23" spans="1:16" s="8" customFormat="1" ht="26.1" customHeight="1">
      <c r="A23" s="299" t="str">
        <f>'20'!E5</f>
        <v>蕃茄炒蛋</v>
      </c>
      <c r="B23" s="300"/>
      <c r="C23" s="299" t="str">
        <f>'20'!E14</f>
        <v>紅燒雞腿</v>
      </c>
      <c r="D23" s="303"/>
      <c r="E23" s="299" t="str">
        <f>'20'!E23</f>
        <v>醬滷肉排</v>
      </c>
      <c r="F23" s="303"/>
      <c r="G23" s="304" t="str">
        <f>'20'!E32</f>
        <v>*香酥魚排</v>
      </c>
      <c r="H23" s="305"/>
      <c r="I23" s="306" t="str">
        <f>'20'!E41</f>
        <v>三杯雞丁</v>
      </c>
      <c r="J23" s="307"/>
      <c r="K23"/>
      <c r="L23"/>
      <c r="M23"/>
      <c r="N23"/>
      <c r="O23"/>
      <c r="P23"/>
    </row>
    <row r="24" spans="1:16" s="5" customFormat="1" ht="21.95" customHeight="1">
      <c r="A24" s="308" t="str">
        <f>'20'!H5</f>
        <v>香滷百頁</v>
      </c>
      <c r="B24" s="309"/>
      <c r="C24" s="308" t="str">
        <f>'20'!H14</f>
        <v>筍絲燴炒</v>
      </c>
      <c r="D24" s="310"/>
      <c r="E24" s="308" t="str">
        <f>'20'!H23</f>
        <v>關東煮</v>
      </c>
      <c r="F24" s="310"/>
      <c r="G24" s="308" t="str">
        <f>'20'!H32</f>
        <v>玉米炒蛋</v>
      </c>
      <c r="H24" s="310"/>
      <c r="I24" s="308" t="str">
        <f>'20'!H41</f>
        <v>鮮瓜匯炒</v>
      </c>
      <c r="J24" s="329"/>
      <c r="K24"/>
      <c r="L24"/>
      <c r="M24"/>
      <c r="N24"/>
      <c r="O24"/>
      <c r="P24"/>
    </row>
    <row r="25" spans="1:16" s="5" customFormat="1" ht="21.95" customHeight="1">
      <c r="A25" s="313" t="str">
        <f>'20'!K5</f>
        <v>砂鍋什錦</v>
      </c>
      <c r="B25" s="314"/>
      <c r="C25" s="308" t="str">
        <f>'20'!K14</f>
        <v>什錦洋蔥</v>
      </c>
      <c r="D25" s="310"/>
      <c r="E25" s="317" t="str">
        <f>'20'!K23</f>
        <v>海苔馬鈴薯</v>
      </c>
      <c r="F25" s="318"/>
      <c r="G25" s="319" t="str">
        <f>'20'!K32</f>
        <v>海帶干片</v>
      </c>
      <c r="H25" s="320"/>
      <c r="I25" s="319" t="str">
        <f>'20'!K41</f>
        <v>醬燒寬粉</v>
      </c>
      <c r="J25" s="320"/>
      <c r="K25"/>
      <c r="L25"/>
      <c r="M25"/>
      <c r="N25"/>
      <c r="O25"/>
      <c r="P25"/>
    </row>
    <row r="26" spans="1:16" s="5" customFormat="1" ht="20.100000000000001" customHeight="1">
      <c r="A26" s="321" t="str">
        <f>'20'!N5</f>
        <v>美味青江菜+水果</v>
      </c>
      <c r="B26" s="322"/>
      <c r="C26" s="321" t="str">
        <f>'20'!N14</f>
        <v>有機蔬菜+豆漿</v>
      </c>
      <c r="D26" s="323"/>
      <c r="E26" s="321" t="str">
        <f>'20'!N23</f>
        <v>美味鵝白菜</v>
      </c>
      <c r="F26" s="323"/>
      <c r="G26" s="321" t="str">
        <f>'20'!N32</f>
        <v>有機蔬菜</v>
      </c>
      <c r="H26" s="323"/>
      <c r="I26" s="321" t="str">
        <f>'20'!N41</f>
        <v>美味油菜</v>
      </c>
      <c r="J26" s="323"/>
      <c r="K26"/>
      <c r="L26"/>
      <c r="M26"/>
      <c r="N26"/>
      <c r="O26"/>
      <c r="P26"/>
    </row>
    <row r="27" spans="1:16" s="5" customFormat="1" ht="26.1" customHeight="1" thickBot="1">
      <c r="A27" s="324" t="str">
        <f>'20'!Q5</f>
        <v>麵線羹</v>
      </c>
      <c r="B27" s="325"/>
      <c r="C27" s="330" t="str">
        <f>'20'!Q14</f>
        <v>綠豆珍奶</v>
      </c>
      <c r="D27" s="331"/>
      <c r="E27" s="326" t="str">
        <f>'20'!Q23</f>
        <v>酸辣湯</v>
      </c>
      <c r="F27" s="328"/>
      <c r="G27" s="326" t="str">
        <f>'20'!Q32</f>
        <v>蘿蔔大骨湯</v>
      </c>
      <c r="H27" s="328"/>
      <c r="I27" s="326" t="str">
        <f>'20'!Q41</f>
        <v>榨菜肉絲湯</v>
      </c>
      <c r="J27" s="327"/>
      <c r="K27"/>
      <c r="L27"/>
      <c r="M27"/>
      <c r="N27"/>
      <c r="O27"/>
      <c r="P27"/>
    </row>
    <row r="28" spans="1:16" s="6" customFormat="1" ht="20.100000000000001" customHeight="1">
      <c r="A28" s="44">
        <f>'20'!T12</f>
        <v>697.6</v>
      </c>
      <c r="B28" s="45">
        <f>'20'!T8</f>
        <v>22</v>
      </c>
      <c r="C28" s="44">
        <f>'20'!T21</f>
        <v>685.4</v>
      </c>
      <c r="D28" s="45">
        <f>'20'!T17</f>
        <v>23</v>
      </c>
      <c r="E28" s="44">
        <f>'20'!T30</f>
        <v>647</v>
      </c>
      <c r="F28" s="45">
        <f>'20'!T26</f>
        <v>23</v>
      </c>
      <c r="G28" s="43">
        <f>'20'!T39</f>
        <v>668.2</v>
      </c>
      <c r="H28" s="186">
        <f>'20'!T35</f>
        <v>23</v>
      </c>
      <c r="I28" s="44">
        <f>'20'!T48</f>
        <v>665.3</v>
      </c>
      <c r="J28" s="45">
        <f>'20'!T44</f>
        <v>22.5</v>
      </c>
      <c r="K28"/>
      <c r="L28"/>
      <c r="M28"/>
      <c r="N28"/>
      <c r="O28"/>
      <c r="P28"/>
    </row>
    <row r="29" spans="1:16" s="6" customFormat="1" ht="20.100000000000001" customHeight="1" thickBot="1">
      <c r="A29" s="205">
        <f>'20'!T6</f>
        <v>26.400000000000002</v>
      </c>
      <c r="B29" s="208">
        <f>'20'!T10</f>
        <v>98.5</v>
      </c>
      <c r="C29" s="205">
        <f>'20'!T15</f>
        <v>27.6</v>
      </c>
      <c r="D29" s="208">
        <f>'20'!T19</f>
        <v>92</v>
      </c>
      <c r="E29" s="205">
        <f>'20'!T24</f>
        <v>27.000000000000004</v>
      </c>
      <c r="F29" s="208">
        <f>'20'!T28</f>
        <v>83</v>
      </c>
      <c r="G29" s="206">
        <f>'20'!T33</f>
        <v>28.3</v>
      </c>
      <c r="H29" s="207">
        <f>'20'!T37</f>
        <v>87</v>
      </c>
      <c r="I29" s="205">
        <f>'20'!T42</f>
        <v>27.7</v>
      </c>
      <c r="J29" s="208">
        <f>'20'!T46</f>
        <v>88</v>
      </c>
      <c r="K29"/>
      <c r="L29"/>
      <c r="M29"/>
      <c r="N29"/>
      <c r="O29"/>
      <c r="P29"/>
    </row>
    <row r="30" spans="1:16" s="42" customFormat="1" ht="20.100000000000001" customHeight="1" thickBot="1">
      <c r="A30" s="183">
        <v>46041</v>
      </c>
      <c r="B30" s="49">
        <f>A30</f>
        <v>46041</v>
      </c>
      <c r="C30" s="183">
        <f>A30+1</f>
        <v>46042</v>
      </c>
      <c r="D30" s="49">
        <f>C30</f>
        <v>46042</v>
      </c>
      <c r="E30" s="183">
        <f>C30+1</f>
        <v>46043</v>
      </c>
      <c r="F30" s="49">
        <f>E30</f>
        <v>46043</v>
      </c>
      <c r="G30" s="184">
        <f>E30+1</f>
        <v>46044</v>
      </c>
      <c r="H30" s="185">
        <f>G30</f>
        <v>46044</v>
      </c>
      <c r="I30" s="183">
        <f>G30+1</f>
        <v>46045</v>
      </c>
      <c r="J30" s="49">
        <f>I30</f>
        <v>46045</v>
      </c>
      <c r="K30" s="41"/>
      <c r="L30" s="41"/>
      <c r="M30" s="41"/>
      <c r="N30" s="41"/>
      <c r="O30" s="41"/>
      <c r="P30" s="41"/>
    </row>
    <row r="31" spans="1:16" s="5" customFormat="1" ht="24" customHeight="1">
      <c r="A31" s="292" t="str">
        <f>'21-1'!B5</f>
        <v>白米飯</v>
      </c>
      <c r="B31" s="293"/>
      <c r="C31" s="292" t="str">
        <f>'21-1'!B14</f>
        <v>麥片米飯</v>
      </c>
      <c r="D31" s="294"/>
      <c r="E31" s="295" t="str">
        <f>'21-1'!B23</f>
        <v>茄汁蛋炒飯</v>
      </c>
      <c r="F31" s="296"/>
      <c r="G31" s="292" t="str">
        <f>'21-1'!B32</f>
        <v>糙米飯</v>
      </c>
      <c r="H31" s="294"/>
      <c r="I31" s="292" t="str">
        <f>'21-1'!$B$41</f>
        <v>大麥米飯</v>
      </c>
      <c r="J31" s="294"/>
      <c r="K31"/>
      <c r="L31"/>
      <c r="M31"/>
      <c r="N31"/>
      <c r="O31"/>
      <c r="P31"/>
    </row>
    <row r="32" spans="1:16" s="8" customFormat="1" ht="26.1" customHeight="1">
      <c r="A32" s="299" t="str">
        <f>'21-1'!E5</f>
        <v>傳統滷蛋</v>
      </c>
      <c r="B32" s="300"/>
      <c r="C32" s="299" t="str">
        <f>'21-1'!E14</f>
        <v>菇香燉雞</v>
      </c>
      <c r="D32" s="303"/>
      <c r="E32" s="304" t="str">
        <f>'21-1'!E23</f>
        <v>*酥炸雞翅</v>
      </c>
      <c r="F32" s="305"/>
      <c r="G32" s="306" t="str">
        <f>'21-1'!E32</f>
        <v>糖醋排骨</v>
      </c>
      <c r="H32" s="307"/>
      <c r="I32" s="306" t="str">
        <f>'21-1'!E41</f>
        <v>黑胡椒雞丁</v>
      </c>
      <c r="J32" s="307"/>
      <c r="K32"/>
      <c r="L32"/>
      <c r="M32"/>
      <c r="N32"/>
      <c r="O32"/>
      <c r="P32"/>
    </row>
    <row r="33" spans="1:16" s="5" customFormat="1" ht="21.95" customHeight="1">
      <c r="A33" s="308" t="str">
        <f>'21-1'!H5</f>
        <v>鮮菇豆腐煲</v>
      </c>
      <c r="B33" s="309"/>
      <c r="C33" s="308" t="str">
        <f>'21-1'!H14</f>
        <v>蛋酥白菜</v>
      </c>
      <c r="D33" s="310"/>
      <c r="E33" s="308" t="str">
        <f>'21-1'!H23</f>
        <v>鮮蔬滷味</v>
      </c>
      <c r="F33" s="310"/>
      <c r="G33" s="308" t="str">
        <f>'21-1'!H32</f>
        <v>白玉鮮匯</v>
      </c>
      <c r="H33" s="310"/>
      <c r="I33" s="308" t="str">
        <f>'21-1'!H41</f>
        <v>南洋咖哩</v>
      </c>
      <c r="J33" s="329"/>
      <c r="K33"/>
      <c r="L33"/>
      <c r="M33"/>
      <c r="N33"/>
      <c r="O33"/>
      <c r="P33"/>
    </row>
    <row r="34" spans="1:16" s="5" customFormat="1" ht="21.95" customHeight="1">
      <c r="A34" s="313" t="str">
        <f>'21-1'!K5</f>
        <v>韓式泡菜</v>
      </c>
      <c r="B34" s="314"/>
      <c r="C34" s="308" t="str">
        <f>'21-1'!K14</f>
        <v>肉絲銀芽</v>
      </c>
      <c r="D34" s="310"/>
      <c r="E34" s="317" t="str">
        <f>'21-1'!K23</f>
        <v>南瓜炒蛋</v>
      </c>
      <c r="F34" s="318"/>
      <c r="G34" s="319" t="str">
        <f>'21-1'!K32</f>
        <v>田園玉米</v>
      </c>
      <c r="H34" s="320"/>
      <c r="I34" s="319" t="str">
        <f>'21-1'!K41</f>
        <v>塔香海茸</v>
      </c>
      <c r="J34" s="320"/>
      <c r="K34"/>
      <c r="L34"/>
      <c r="M34"/>
      <c r="N34"/>
      <c r="O34"/>
      <c r="P34"/>
    </row>
    <row r="35" spans="1:16" s="5" customFormat="1" ht="20.100000000000001" customHeight="1">
      <c r="A35" s="321" t="str">
        <f>'21-1'!N5</f>
        <v>美味鵝白菜+水果</v>
      </c>
      <c r="B35" s="322"/>
      <c r="C35" s="321" t="str">
        <f>'21-1'!N14</f>
        <v>有機蔬菜</v>
      </c>
      <c r="D35" s="323"/>
      <c r="E35" s="321" t="str">
        <f>'21-1'!N23</f>
        <v>美味油菜</v>
      </c>
      <c r="F35" s="323"/>
      <c r="G35" s="321" t="str">
        <f>'21-1'!N32</f>
        <v>有機蔬菜</v>
      </c>
      <c r="H35" s="323"/>
      <c r="I35" s="321" t="str">
        <f>'21-1'!N41</f>
        <v>美味青江菜</v>
      </c>
      <c r="J35" s="323"/>
      <c r="K35"/>
      <c r="L35"/>
      <c r="M35"/>
      <c r="N35"/>
      <c r="O35"/>
      <c r="P35"/>
    </row>
    <row r="36" spans="1:16" s="5" customFormat="1" ht="26.1" customHeight="1" thickBot="1">
      <c r="A36" s="324" t="str">
        <f>'21-1'!Q5</f>
        <v>洋芋濃湯</v>
      </c>
      <c r="B36" s="325"/>
      <c r="C36" s="326" t="str">
        <f>'21-1'!Q14</f>
        <v>魚丁味噌湯</v>
      </c>
      <c r="D36" s="327"/>
      <c r="E36" s="326" t="str">
        <f>'21-1'!Q23</f>
        <v>金菇結頭菜湯</v>
      </c>
      <c r="F36" s="328"/>
      <c r="G36" s="326" t="str">
        <f>'21-1'!Q32</f>
        <v>高麗蛋花湯</v>
      </c>
      <c r="H36" s="328"/>
      <c r="I36" s="326" t="str">
        <f>'21-1'!Q41</f>
        <v>肉骨茶湯</v>
      </c>
      <c r="J36" s="327"/>
      <c r="K36"/>
      <c r="L36"/>
      <c r="M36"/>
      <c r="N36"/>
      <c r="O36"/>
      <c r="P36"/>
    </row>
    <row r="37" spans="1:16" s="6" customFormat="1" ht="20.100000000000001" customHeight="1">
      <c r="A37" s="44">
        <f>'21-1'!T12</f>
        <v>706.3</v>
      </c>
      <c r="B37" s="45">
        <f>'21-1'!T8</f>
        <v>21.5</v>
      </c>
      <c r="C37" s="44">
        <f>'21-1'!T21</f>
        <v>642.5</v>
      </c>
      <c r="D37" s="45">
        <f>'21-1'!T17</f>
        <v>22.5</v>
      </c>
      <c r="E37" s="44">
        <f>'21-1'!T30</f>
        <v>674.8</v>
      </c>
      <c r="F37" s="45">
        <f>'21-1'!T26</f>
        <v>24</v>
      </c>
      <c r="G37" s="43">
        <f>'21-1'!T39</f>
        <v>665.3</v>
      </c>
      <c r="H37" s="186">
        <f>'21-1'!T35</f>
        <v>22.5</v>
      </c>
      <c r="I37" s="44">
        <f>'21-1'!T48</f>
        <v>676.9</v>
      </c>
      <c r="J37" s="45">
        <f>'21-1'!T44</f>
        <v>22.5</v>
      </c>
      <c r="K37"/>
      <c r="L37"/>
      <c r="M37"/>
      <c r="N37"/>
      <c r="O37"/>
      <c r="P37"/>
    </row>
    <row r="38" spans="1:16" s="6" customFormat="1" ht="20.100000000000001" customHeight="1" thickBot="1">
      <c r="A38" s="47">
        <f>'21-1'!T6</f>
        <v>26.2</v>
      </c>
      <c r="B38" s="48">
        <f>'21-1'!T10</f>
        <v>102</v>
      </c>
      <c r="C38" s="47">
        <f>'21-1'!T15</f>
        <v>27.000000000000004</v>
      </c>
      <c r="D38" s="48">
        <f>'21-1'!T19</f>
        <v>83</v>
      </c>
      <c r="E38" s="47">
        <f>'21-1'!T24</f>
        <v>28.2</v>
      </c>
      <c r="F38" s="48">
        <f>'21-1'!T28</f>
        <v>86.5</v>
      </c>
      <c r="G38" s="46">
        <f>'21-1'!T33</f>
        <v>27.7</v>
      </c>
      <c r="H38" s="187">
        <f>'21-1'!T37</f>
        <v>88</v>
      </c>
      <c r="I38" s="47">
        <f>'21-1'!T42</f>
        <v>28.1</v>
      </c>
      <c r="J38" s="48">
        <f>'21-1'!T46</f>
        <v>90.5</v>
      </c>
      <c r="K38"/>
      <c r="L38"/>
      <c r="M38"/>
      <c r="N38"/>
      <c r="O38"/>
      <c r="P38"/>
    </row>
    <row r="39" spans="1:16" s="42" customFormat="1" ht="24" customHeight="1" thickBot="1">
      <c r="A39" s="183">
        <v>46076</v>
      </c>
      <c r="B39" s="185">
        <f>A39</f>
        <v>46076</v>
      </c>
      <c r="C39" s="183">
        <f>A39+1</f>
        <v>46077</v>
      </c>
      <c r="D39" s="49">
        <f>C39</f>
        <v>46077</v>
      </c>
      <c r="E39" s="183">
        <f>C39+1</f>
        <v>46078</v>
      </c>
      <c r="F39" s="49">
        <f>E39</f>
        <v>46078</v>
      </c>
      <c r="G39" s="184">
        <f>E39+1</f>
        <v>46079</v>
      </c>
      <c r="H39" s="185">
        <f>G39</f>
        <v>46079</v>
      </c>
      <c r="I39" s="183">
        <f>G39+1</f>
        <v>46080</v>
      </c>
      <c r="J39" s="49">
        <f>I39</f>
        <v>46080</v>
      </c>
      <c r="K39" s="41"/>
      <c r="L39" s="41"/>
      <c r="M39" s="41"/>
      <c r="N39" s="41"/>
      <c r="O39" s="41"/>
      <c r="P39" s="41"/>
    </row>
    <row r="40" spans="1:16" s="5" customFormat="1" ht="24" customHeight="1">
      <c r="A40" s="292" t="str">
        <f>'2'!B5</f>
        <v>白米飯</v>
      </c>
      <c r="B40" s="293"/>
      <c r="C40" s="292" t="str">
        <f>'2'!B14</f>
        <v>燕麥米飯</v>
      </c>
      <c r="D40" s="294"/>
      <c r="E40" s="295" t="str">
        <f>'2'!B23</f>
        <v>蘑菇醬炒麵</v>
      </c>
      <c r="F40" s="296"/>
      <c r="G40" s="292" t="str">
        <f>'2'!B32</f>
        <v>五穀米飯</v>
      </c>
      <c r="H40" s="294"/>
      <c r="I40" s="292"/>
      <c r="J40" s="294"/>
      <c r="K40"/>
      <c r="L40"/>
      <c r="M40"/>
      <c r="N40"/>
      <c r="O40"/>
      <c r="P40"/>
    </row>
    <row r="41" spans="1:16" s="8" customFormat="1" ht="26.1" customHeight="1">
      <c r="A41" s="299" t="str">
        <f>'2'!E5</f>
        <v>玉米炒蛋</v>
      </c>
      <c r="B41" s="300"/>
      <c r="C41" s="301" t="str">
        <f>'2'!E14</f>
        <v xml:space="preserve">   宮保雞丁</v>
      </c>
      <c r="D41" s="302"/>
      <c r="E41" s="299" t="str">
        <f>'2'!E23</f>
        <v>泰式打拋豬</v>
      </c>
      <c r="F41" s="303"/>
      <c r="G41" s="304" t="str">
        <f>'2'!E32</f>
        <v>*黃金魚排</v>
      </c>
      <c r="H41" s="305"/>
      <c r="I41" s="306"/>
      <c r="J41" s="307"/>
      <c r="K41"/>
      <c r="L41"/>
      <c r="M41"/>
      <c r="N41"/>
      <c r="O41"/>
      <c r="P41"/>
    </row>
    <row r="42" spans="1:16" s="5" customFormat="1" ht="21.95" customHeight="1">
      <c r="A42" s="308" t="str">
        <f>'2'!H5</f>
        <v>沙茶黑干</v>
      </c>
      <c r="B42" s="309"/>
      <c r="C42" s="308" t="str">
        <f>'2'!H14</f>
        <v>蕃茄炒蛋</v>
      </c>
      <c r="D42" s="310"/>
      <c r="E42" s="308" t="str">
        <f>'2'!H23</f>
        <v>綜合滷味</v>
      </c>
      <c r="F42" s="310"/>
      <c r="G42" s="308" t="str">
        <f>'2'!H32</f>
        <v>香菇肉燥</v>
      </c>
      <c r="H42" s="310"/>
      <c r="I42" s="308"/>
      <c r="J42" s="329"/>
      <c r="K42"/>
      <c r="L42"/>
      <c r="M42"/>
      <c r="N42"/>
      <c r="O42"/>
      <c r="P42"/>
    </row>
    <row r="43" spans="1:16" s="5" customFormat="1" ht="21.95" customHeight="1">
      <c r="A43" s="313" t="str">
        <f>'2'!K5</f>
        <v>花椰鮮菇</v>
      </c>
      <c r="B43" s="314"/>
      <c r="C43" s="308" t="str">
        <f>'2'!K14</f>
        <v>鮮蔬粉絲</v>
      </c>
      <c r="D43" s="310"/>
      <c r="E43" s="317" t="str">
        <f>'2'!K23</f>
        <v>夯地瓜</v>
      </c>
      <c r="F43" s="318"/>
      <c r="G43" s="319" t="str">
        <f>'2'!K32</f>
        <v>什錦白菜滷</v>
      </c>
      <c r="H43" s="320"/>
      <c r="I43" s="319"/>
      <c r="J43" s="320"/>
      <c r="K43"/>
      <c r="L43"/>
      <c r="M43"/>
      <c r="N43"/>
      <c r="O43"/>
      <c r="P43"/>
    </row>
    <row r="44" spans="1:16" s="5" customFormat="1" ht="20.100000000000001" customHeight="1">
      <c r="A44" s="321" t="str">
        <f>'2'!N5</f>
        <v>美味青江菜+水果</v>
      </c>
      <c r="B44" s="322"/>
      <c r="C44" s="321" t="str">
        <f>'2'!N14</f>
        <v>有機蔬菜</v>
      </c>
      <c r="D44" s="323"/>
      <c r="E44" s="321" t="str">
        <f>'2'!N23</f>
        <v>美味鵝白菜</v>
      </c>
      <c r="F44" s="323"/>
      <c r="G44" s="321" t="str">
        <f>'2'!N32</f>
        <v>有機蔬菜</v>
      </c>
      <c r="H44" s="323"/>
      <c r="I44" s="321"/>
      <c r="J44" s="323"/>
      <c r="K44"/>
      <c r="L44"/>
      <c r="M44"/>
      <c r="N44"/>
      <c r="O44"/>
      <c r="P44"/>
    </row>
    <row r="45" spans="1:16" s="5" customFormat="1" ht="26.1" customHeight="1" thickBot="1">
      <c r="A45" s="324" t="str">
        <f>'2'!Q5</f>
        <v>港式酸辣湯</v>
      </c>
      <c r="B45" s="325"/>
      <c r="C45" s="330" t="str">
        <f>'2'!Q14</f>
        <v>芋香西米露</v>
      </c>
      <c r="D45" s="331"/>
      <c r="E45" s="326" t="str">
        <f>'2'!Q23</f>
        <v>鮮瓜魚丁湯</v>
      </c>
      <c r="F45" s="328"/>
      <c r="G45" s="326" t="str">
        <f>'2'!Q32</f>
        <v>海帶芽蛋花湯</v>
      </c>
      <c r="H45" s="328"/>
      <c r="I45" s="326"/>
      <c r="J45" s="327"/>
      <c r="K45"/>
      <c r="L45"/>
      <c r="M45"/>
      <c r="N45"/>
      <c r="O45"/>
      <c r="P45"/>
    </row>
    <row r="46" spans="1:16" s="6" customFormat="1" ht="20.100000000000001" customHeight="1">
      <c r="A46" s="44">
        <f>'2'!T12</f>
        <v>708.8</v>
      </c>
      <c r="B46" s="186">
        <f>'2'!T8</f>
        <v>22</v>
      </c>
      <c r="C46" s="44">
        <f>'2'!T21</f>
        <v>669.2</v>
      </c>
      <c r="D46" s="45">
        <f>'2'!T17</f>
        <v>22</v>
      </c>
      <c r="E46" s="44">
        <f>'2'!T30</f>
        <v>647</v>
      </c>
      <c r="F46" s="45">
        <f>'2'!T26</f>
        <v>23</v>
      </c>
      <c r="G46" s="43">
        <f>'2'!T39</f>
        <v>663.1</v>
      </c>
      <c r="H46" s="186">
        <f>'2'!T35</f>
        <v>23.5</v>
      </c>
      <c r="I46" s="44">
        <f>'2'!T48</f>
        <v>0</v>
      </c>
      <c r="J46" s="45">
        <f>'2'!T44</f>
        <v>0</v>
      </c>
      <c r="K46"/>
      <c r="L46"/>
      <c r="M46"/>
      <c r="N46"/>
      <c r="O46"/>
      <c r="P46"/>
    </row>
    <row r="47" spans="1:16" s="6" customFormat="1" ht="20.100000000000001" customHeight="1" thickBot="1">
      <c r="A47" s="47">
        <f>'2'!T6</f>
        <v>26.700000000000003</v>
      </c>
      <c r="B47" s="187">
        <f>'2'!T10</f>
        <v>101</v>
      </c>
      <c r="C47" s="47">
        <f>'2'!T15</f>
        <v>27.300000000000004</v>
      </c>
      <c r="D47" s="48">
        <f>'2'!T19</f>
        <v>90.5</v>
      </c>
      <c r="E47" s="47">
        <f>'2'!T24</f>
        <v>27.000000000000004</v>
      </c>
      <c r="F47" s="48">
        <f>'2'!T28</f>
        <v>83</v>
      </c>
      <c r="G47" s="46">
        <f>'2'!T33</f>
        <v>27.400000000000002</v>
      </c>
      <c r="H47" s="187">
        <f>'2'!T37</f>
        <v>85.5</v>
      </c>
      <c r="I47" s="47">
        <f>'2'!T42</f>
        <v>0</v>
      </c>
      <c r="J47" s="48">
        <f>'2'!T46</f>
        <v>0</v>
      </c>
      <c r="K47"/>
      <c r="L47"/>
      <c r="M47"/>
      <c r="N47"/>
      <c r="O47"/>
      <c r="P47"/>
    </row>
    <row r="48" spans="1:16" ht="55.35" customHeight="1">
      <c r="A48" s="332" t="s">
        <v>53</v>
      </c>
      <c r="B48" s="332"/>
      <c r="C48" s="332"/>
      <c r="D48" s="332"/>
      <c r="E48" s="332"/>
      <c r="F48" s="332"/>
      <c r="G48" s="332"/>
      <c r="H48" s="332"/>
      <c r="I48" s="332"/>
      <c r="J48" s="332"/>
    </row>
    <row r="49" spans="1:10">
      <c r="A49" s="52"/>
      <c r="B49" s="53"/>
      <c r="C49" s="52"/>
      <c r="D49" s="53"/>
      <c r="E49" s="52"/>
      <c r="F49" s="53"/>
      <c r="G49" s="52"/>
      <c r="H49" s="53"/>
      <c r="I49" s="52"/>
      <c r="J49" s="53"/>
    </row>
  </sheetData>
  <mergeCells count="154">
    <mergeCell ref="A48:J48"/>
    <mergeCell ref="A44:B44"/>
    <mergeCell ref="C44:D44"/>
    <mergeCell ref="E44:F44"/>
    <mergeCell ref="G44:H44"/>
    <mergeCell ref="I44:J44"/>
    <mergeCell ref="A45:B45"/>
    <mergeCell ref="C45:D45"/>
    <mergeCell ref="E45:F45"/>
    <mergeCell ref="G45:H45"/>
    <mergeCell ref="I45:J45"/>
    <mergeCell ref="A42:B42"/>
    <mergeCell ref="C42:D42"/>
    <mergeCell ref="E42:F42"/>
    <mergeCell ref="G42:H42"/>
    <mergeCell ref="I42:J42"/>
    <mergeCell ref="A43:B43"/>
    <mergeCell ref="C43:D43"/>
    <mergeCell ref="E43:F43"/>
    <mergeCell ref="G43:H43"/>
    <mergeCell ref="I43:J43"/>
    <mergeCell ref="A40:B40"/>
    <mergeCell ref="C40:D40"/>
    <mergeCell ref="E40:F40"/>
    <mergeCell ref="G40:H40"/>
    <mergeCell ref="I40:J40"/>
    <mergeCell ref="A41:B41"/>
    <mergeCell ref="C41:D41"/>
    <mergeCell ref="E41:F41"/>
    <mergeCell ref="G41:H41"/>
    <mergeCell ref="I41:J41"/>
    <mergeCell ref="A36:B36"/>
    <mergeCell ref="C36:D36"/>
    <mergeCell ref="E36:F36"/>
    <mergeCell ref="G36:H36"/>
    <mergeCell ref="I36:J36"/>
    <mergeCell ref="A35:B35"/>
    <mergeCell ref="C35:D35"/>
    <mergeCell ref="E35:F35"/>
    <mergeCell ref="G35:H35"/>
    <mergeCell ref="I35:J35"/>
    <mergeCell ref="A34:B34"/>
    <mergeCell ref="C34:D34"/>
    <mergeCell ref="E34:F34"/>
    <mergeCell ref="G34:H34"/>
    <mergeCell ref="I34:J34"/>
    <mergeCell ref="A33:B33"/>
    <mergeCell ref="C33:D33"/>
    <mergeCell ref="E33:F33"/>
    <mergeCell ref="G33:H33"/>
    <mergeCell ref="I33:J33"/>
    <mergeCell ref="A32:B32"/>
    <mergeCell ref="C32:D32"/>
    <mergeCell ref="E32:F32"/>
    <mergeCell ref="G32:H32"/>
    <mergeCell ref="I32:J32"/>
    <mergeCell ref="A31:B31"/>
    <mergeCell ref="C31:D31"/>
    <mergeCell ref="E31:F31"/>
    <mergeCell ref="G31:H31"/>
    <mergeCell ref="I31:J31"/>
    <mergeCell ref="A27:B27"/>
    <mergeCell ref="C27:D27"/>
    <mergeCell ref="E27:F27"/>
    <mergeCell ref="G27:H27"/>
    <mergeCell ref="I27:J27"/>
    <mergeCell ref="A25:B25"/>
    <mergeCell ref="C25:D25"/>
    <mergeCell ref="E25:F25"/>
    <mergeCell ref="G25:H25"/>
    <mergeCell ref="I25:J25"/>
    <mergeCell ref="A26:B26"/>
    <mergeCell ref="C26:D26"/>
    <mergeCell ref="E26:F26"/>
    <mergeCell ref="G26:H26"/>
    <mergeCell ref="I26:J26"/>
    <mergeCell ref="A23:B23"/>
    <mergeCell ref="C23:D23"/>
    <mergeCell ref="E23:F23"/>
    <mergeCell ref="G23:H23"/>
    <mergeCell ref="I23:J23"/>
    <mergeCell ref="A24:B24"/>
    <mergeCell ref="C24:D24"/>
    <mergeCell ref="E24:F24"/>
    <mergeCell ref="G24:H24"/>
    <mergeCell ref="I24:J24"/>
    <mergeCell ref="A18:B18"/>
    <mergeCell ref="C18:D18"/>
    <mergeCell ref="E18:F18"/>
    <mergeCell ref="G18:H18"/>
    <mergeCell ref="I18:J18"/>
    <mergeCell ref="A22:B22"/>
    <mergeCell ref="C22:D22"/>
    <mergeCell ref="E22:F22"/>
    <mergeCell ref="G22:H22"/>
    <mergeCell ref="I22:J22"/>
    <mergeCell ref="A16:B16"/>
    <mergeCell ref="C16:D16"/>
    <mergeCell ref="E16:F16"/>
    <mergeCell ref="G16:H16"/>
    <mergeCell ref="I16:J16"/>
    <mergeCell ref="A17:B17"/>
    <mergeCell ref="C17:D17"/>
    <mergeCell ref="E17:F17"/>
    <mergeCell ref="G17:H17"/>
    <mergeCell ref="I17:J17"/>
    <mergeCell ref="A14:B14"/>
    <mergeCell ref="C14:D14"/>
    <mergeCell ref="E14:F14"/>
    <mergeCell ref="G14:H14"/>
    <mergeCell ref="I14:J14"/>
    <mergeCell ref="A15:B15"/>
    <mergeCell ref="C15:D15"/>
    <mergeCell ref="E15:F15"/>
    <mergeCell ref="G15:H15"/>
    <mergeCell ref="I15:J15"/>
    <mergeCell ref="A9:B9"/>
    <mergeCell ref="C9:D9"/>
    <mergeCell ref="E9:F9"/>
    <mergeCell ref="G9:H9"/>
    <mergeCell ref="I9:J9"/>
    <mergeCell ref="A13:B13"/>
    <mergeCell ref="C13:D13"/>
    <mergeCell ref="E13:F13"/>
    <mergeCell ref="G13:H13"/>
    <mergeCell ref="I13:J13"/>
    <mergeCell ref="A7:B7"/>
    <mergeCell ref="C7:D7"/>
    <mergeCell ref="E7:F7"/>
    <mergeCell ref="G7:H7"/>
    <mergeCell ref="I7:J7"/>
    <mergeCell ref="A8:B8"/>
    <mergeCell ref="C8:D8"/>
    <mergeCell ref="E8:F8"/>
    <mergeCell ref="G8:H8"/>
    <mergeCell ref="I8:J8"/>
    <mergeCell ref="A5:B5"/>
    <mergeCell ref="C5:D5"/>
    <mergeCell ref="E5:F5"/>
    <mergeCell ref="G5:H5"/>
    <mergeCell ref="I5:J5"/>
    <mergeCell ref="A6:B6"/>
    <mergeCell ref="C6:D6"/>
    <mergeCell ref="E6:F6"/>
    <mergeCell ref="G6:H6"/>
    <mergeCell ref="I6:J6"/>
    <mergeCell ref="I1:J1"/>
    <mergeCell ref="I2:J2"/>
    <mergeCell ref="A4:B4"/>
    <mergeCell ref="C4:D4"/>
    <mergeCell ref="E4:F4"/>
    <mergeCell ref="G4:H4"/>
    <mergeCell ref="I4:J4"/>
    <mergeCell ref="A1:F1"/>
  </mergeCells>
  <phoneticPr fontId="1" type="noConversion"/>
  <printOptions horizontalCentered="1" verticalCentered="1"/>
  <pageMargins left="0.27559055118110237" right="0.27559055118110237" top="0.19685039370078741" bottom="0" header="0.51181102362204722" footer="0.51181102362204722"/>
  <pageSetup paperSize="9" scale="7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L65525"/>
  <sheetViews>
    <sheetView view="pageBreakPreview" topLeftCell="A23" zoomScale="60" zoomScaleNormal="70" workbookViewId="0">
      <selection activeCell="N32" sqref="N32:N40"/>
    </sheetView>
  </sheetViews>
  <sheetFormatPr defaultColWidth="8.875" defaultRowHeight="19.5"/>
  <cols>
    <col min="1" max="1" width="6.875" style="3" customWidth="1"/>
    <col min="2" max="2" width="3.875" style="3" customWidth="1"/>
    <col min="3" max="3" width="12.875" style="1" customWidth="1"/>
    <col min="4" max="4" width="8.875" style="79" customWidth="1"/>
    <col min="5" max="5" width="3.875" style="3" customWidth="1"/>
    <col min="6" max="6" width="12.875" style="1" customWidth="1"/>
    <col min="7" max="7" width="8.875" style="79" customWidth="1"/>
    <col min="8" max="8" width="3.875" style="3" customWidth="1"/>
    <col min="9" max="9" width="12.875" style="1" customWidth="1"/>
    <col min="10" max="10" width="8.875" style="79" customWidth="1"/>
    <col min="11" max="11" width="3.625" style="3" customWidth="1"/>
    <col min="12" max="12" width="12.875" style="1" customWidth="1"/>
    <col min="13" max="13" width="8.875" style="79" customWidth="1"/>
    <col min="14" max="14" width="3.875" style="3" customWidth="1"/>
    <col min="15" max="15" width="12.875" style="1" customWidth="1"/>
    <col min="16" max="16" width="8.875" style="79" customWidth="1"/>
    <col min="17" max="17" width="3.875" style="3" customWidth="1"/>
    <col min="18" max="18" width="12.875" style="1" customWidth="1"/>
    <col min="19" max="19" width="8.875" style="79" customWidth="1"/>
    <col min="20" max="20" width="10.875" style="3" customWidth="1"/>
    <col min="21" max="21" width="8.875" style="122" customWidth="1"/>
    <col min="22" max="22" width="12.875" style="3" customWidth="1"/>
    <col min="23" max="23" width="7.875" style="3" customWidth="1"/>
    <col min="24" max="16384" width="8.875" style="1"/>
  </cols>
  <sheetData>
    <row r="1" spans="1:84" ht="45" customHeight="1">
      <c r="A1" s="337" t="s">
        <v>55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8" t="s">
        <v>56</v>
      </c>
      <c r="U1" s="339"/>
      <c r="V1" s="339"/>
      <c r="W1" s="339"/>
    </row>
    <row r="2" spans="1:84" ht="46.5" thickBot="1">
      <c r="A2" s="341" t="s">
        <v>57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2" t="s">
        <v>120</v>
      </c>
      <c r="Q2" s="342"/>
      <c r="R2" s="342"/>
      <c r="S2" s="342"/>
      <c r="T2" s="340"/>
      <c r="U2" s="340"/>
      <c r="V2" s="340"/>
      <c r="W2" s="340"/>
    </row>
    <row r="3" spans="1:84" ht="40.35" customHeight="1" thickBot="1">
      <c r="A3" s="343" t="s">
        <v>2</v>
      </c>
      <c r="B3" s="335" t="s">
        <v>3</v>
      </c>
      <c r="C3" s="333" t="s">
        <v>4</v>
      </c>
      <c r="D3" s="334"/>
      <c r="E3" s="335" t="s">
        <v>5</v>
      </c>
      <c r="F3" s="333" t="s">
        <v>6</v>
      </c>
      <c r="G3" s="334"/>
      <c r="H3" s="335" t="s">
        <v>5</v>
      </c>
      <c r="I3" s="333" t="s">
        <v>7</v>
      </c>
      <c r="J3" s="334"/>
      <c r="K3" s="335" t="s">
        <v>5</v>
      </c>
      <c r="L3" s="333" t="s">
        <v>8</v>
      </c>
      <c r="M3" s="334"/>
      <c r="N3" s="335" t="s">
        <v>5</v>
      </c>
      <c r="O3" s="333" t="s">
        <v>19</v>
      </c>
      <c r="P3" s="334"/>
      <c r="Q3" s="335" t="s">
        <v>5</v>
      </c>
      <c r="R3" s="333" t="s">
        <v>9</v>
      </c>
      <c r="S3" s="345"/>
      <c r="T3" s="346" t="s">
        <v>58</v>
      </c>
      <c r="U3" s="347"/>
      <c r="V3" s="347"/>
      <c r="W3" s="348"/>
    </row>
    <row r="4" spans="1:84" ht="40.35" customHeight="1" thickBot="1">
      <c r="A4" s="344"/>
      <c r="B4" s="336"/>
      <c r="C4" s="12" t="s">
        <v>10</v>
      </c>
      <c r="D4" s="13" t="s">
        <v>20</v>
      </c>
      <c r="E4" s="336"/>
      <c r="F4" s="12" t="s">
        <v>10</v>
      </c>
      <c r="G4" s="13" t="s">
        <v>20</v>
      </c>
      <c r="H4" s="336"/>
      <c r="I4" s="11" t="s">
        <v>10</v>
      </c>
      <c r="J4" s="10" t="s">
        <v>20</v>
      </c>
      <c r="K4" s="336"/>
      <c r="L4" s="11" t="s">
        <v>10</v>
      </c>
      <c r="M4" s="10" t="s">
        <v>20</v>
      </c>
      <c r="N4" s="336"/>
      <c r="O4" s="9" t="s">
        <v>10</v>
      </c>
      <c r="P4" s="10" t="s">
        <v>20</v>
      </c>
      <c r="Q4" s="336"/>
      <c r="R4" s="11" t="s">
        <v>10</v>
      </c>
      <c r="S4" s="227" t="s">
        <v>20</v>
      </c>
      <c r="T4" s="238" t="s">
        <v>59</v>
      </c>
      <c r="U4" s="239" t="s">
        <v>60</v>
      </c>
      <c r="V4" s="238" t="s">
        <v>61</v>
      </c>
      <c r="W4" s="239" t="s">
        <v>11</v>
      </c>
    </row>
    <row r="5" spans="1:84" ht="25.35" customHeight="1">
      <c r="A5" s="58">
        <v>12</v>
      </c>
      <c r="B5" s="349"/>
      <c r="C5" s="124"/>
      <c r="D5" s="62"/>
      <c r="E5" s="349"/>
      <c r="F5" s="130"/>
      <c r="G5" s="131"/>
      <c r="H5" s="349"/>
      <c r="I5" s="22"/>
      <c r="J5" s="106"/>
      <c r="K5" s="349"/>
      <c r="L5" s="14"/>
      <c r="M5" s="62"/>
      <c r="N5" s="349"/>
      <c r="O5" s="14"/>
      <c r="P5" s="62"/>
      <c r="Q5" s="349"/>
      <c r="R5" s="68"/>
      <c r="S5" s="123"/>
      <c r="T5" s="240" t="s">
        <v>12</v>
      </c>
      <c r="U5" s="241"/>
      <c r="V5" s="242" t="s">
        <v>13</v>
      </c>
      <c r="W5" s="243">
        <v>0</v>
      </c>
    </row>
    <row r="6" spans="1:84" ht="25.35" customHeight="1">
      <c r="A6" s="59" t="s">
        <v>22</v>
      </c>
      <c r="B6" s="350"/>
      <c r="C6" s="25"/>
      <c r="D6" s="106"/>
      <c r="E6" s="350"/>
      <c r="F6" s="28"/>
      <c r="G6" s="132"/>
      <c r="H6" s="350"/>
      <c r="I6" s="73"/>
      <c r="J6" s="78"/>
      <c r="K6" s="350"/>
      <c r="L6" s="134"/>
      <c r="M6" s="135"/>
      <c r="N6" s="350"/>
      <c r="O6" s="15"/>
      <c r="P6" s="138"/>
      <c r="Q6" s="350"/>
      <c r="R6" s="211"/>
      <c r="S6" s="228"/>
      <c r="T6" s="244">
        <f>W5*2+W6*7+W7*1</f>
        <v>0</v>
      </c>
      <c r="U6" s="245" t="e">
        <f>(T6*4)/T12</f>
        <v>#DIV/0!</v>
      </c>
      <c r="V6" s="246" t="s">
        <v>69</v>
      </c>
      <c r="W6" s="247">
        <v>0</v>
      </c>
    </row>
    <row r="7" spans="1:84" ht="25.35" customHeight="1">
      <c r="A7" s="59">
        <v>29</v>
      </c>
      <c r="B7" s="350"/>
      <c r="C7" s="25"/>
      <c r="D7" s="106"/>
      <c r="E7" s="350"/>
      <c r="F7" s="25"/>
      <c r="G7" s="74"/>
      <c r="H7" s="350"/>
      <c r="I7" s="25"/>
      <c r="J7" s="74"/>
      <c r="K7" s="350"/>
      <c r="L7" s="26"/>
      <c r="M7" s="74"/>
      <c r="N7" s="350"/>
      <c r="O7" s="15"/>
      <c r="P7" s="138"/>
      <c r="Q7" s="350"/>
      <c r="R7" s="211"/>
      <c r="S7" s="229"/>
      <c r="T7" s="248" t="s">
        <v>14</v>
      </c>
      <c r="U7" s="249"/>
      <c r="V7" s="246" t="s">
        <v>0</v>
      </c>
      <c r="W7" s="250">
        <v>0</v>
      </c>
    </row>
    <row r="8" spans="1:84" ht="25.35" customHeight="1">
      <c r="A8" s="59" t="s">
        <v>23</v>
      </c>
      <c r="B8" s="350"/>
      <c r="C8" s="25"/>
      <c r="D8" s="106"/>
      <c r="E8" s="350"/>
      <c r="F8" s="15"/>
      <c r="G8" s="74"/>
      <c r="H8" s="350"/>
      <c r="I8" s="25"/>
      <c r="J8" s="74"/>
      <c r="K8" s="350"/>
      <c r="L8" s="22"/>
      <c r="M8" s="74"/>
      <c r="N8" s="350"/>
      <c r="O8" s="15"/>
      <c r="P8" s="138"/>
      <c r="Q8" s="350"/>
      <c r="R8" s="15"/>
      <c r="S8" s="229"/>
      <c r="T8" s="244">
        <f>W6*5+W9*5</f>
        <v>0</v>
      </c>
      <c r="U8" s="245" t="e">
        <f>(T8*9)/T12</f>
        <v>#DIV/0!</v>
      </c>
      <c r="V8" s="246" t="s">
        <v>1</v>
      </c>
      <c r="W8" s="247">
        <v>0</v>
      </c>
    </row>
    <row r="9" spans="1:84" ht="25.35" customHeight="1" thickBot="1">
      <c r="A9" s="59" t="s">
        <v>72</v>
      </c>
      <c r="B9" s="350"/>
      <c r="C9" s="25"/>
      <c r="D9" s="106"/>
      <c r="E9" s="350"/>
      <c r="F9" s="25"/>
      <c r="G9" s="74"/>
      <c r="H9" s="350"/>
      <c r="I9" s="15"/>
      <c r="J9" s="74"/>
      <c r="K9" s="350"/>
      <c r="L9" s="20"/>
      <c r="M9" s="86"/>
      <c r="N9" s="350"/>
      <c r="O9" s="139"/>
      <c r="P9" s="74"/>
      <c r="Q9" s="350"/>
      <c r="R9" s="15"/>
      <c r="S9" s="193"/>
      <c r="T9" s="251" t="s">
        <v>15</v>
      </c>
      <c r="U9" s="249"/>
      <c r="V9" s="252" t="s">
        <v>16</v>
      </c>
      <c r="W9" s="253">
        <v>0</v>
      </c>
    </row>
    <row r="10" spans="1:84" ht="25.35" customHeight="1">
      <c r="A10" s="59" t="s">
        <v>25</v>
      </c>
      <c r="B10" s="350"/>
      <c r="C10" s="25"/>
      <c r="D10" s="106"/>
      <c r="E10" s="350"/>
      <c r="F10" s="188"/>
      <c r="G10" s="133"/>
      <c r="H10" s="350"/>
      <c r="I10" s="25"/>
      <c r="J10" s="74"/>
      <c r="K10" s="350"/>
      <c r="L10" s="209"/>
      <c r="M10" s="210"/>
      <c r="N10" s="350"/>
      <c r="O10" s="139"/>
      <c r="P10" s="74"/>
      <c r="Q10" s="350"/>
      <c r="R10" s="173"/>
      <c r="S10" s="123"/>
      <c r="T10" s="244">
        <f>W5*15+W7*5+W8*15</f>
        <v>0</v>
      </c>
      <c r="U10" s="245" t="e">
        <f>(T10*4)/T12</f>
        <v>#DIV/0!</v>
      </c>
      <c r="V10" s="246" t="s">
        <v>17</v>
      </c>
      <c r="W10" s="254">
        <f>W5*70+W6*75+W7*25+W8*60+W9*45</f>
        <v>0</v>
      </c>
    </row>
    <row r="11" spans="1:84" ht="25.35" customHeight="1">
      <c r="A11" s="59" t="s">
        <v>74</v>
      </c>
      <c r="B11" s="350"/>
      <c r="C11" s="25"/>
      <c r="D11" s="74"/>
      <c r="E11" s="350"/>
      <c r="F11" s="27"/>
      <c r="G11" s="17"/>
      <c r="H11" s="350"/>
      <c r="I11" s="72"/>
      <c r="J11" s="81"/>
      <c r="K11" s="350"/>
      <c r="L11" s="25"/>
      <c r="M11" s="74"/>
      <c r="N11" s="350"/>
      <c r="O11" s="139"/>
      <c r="P11" s="74"/>
      <c r="Q11" s="350"/>
      <c r="R11" s="212"/>
      <c r="S11" s="230"/>
      <c r="T11" s="248" t="s">
        <v>18</v>
      </c>
      <c r="U11" s="255"/>
      <c r="V11" s="256"/>
      <c r="W11" s="257"/>
    </row>
    <row r="12" spans="1:84" s="2" customFormat="1" ht="25.35" customHeight="1" thickBot="1">
      <c r="A12" s="60" t="s">
        <v>26</v>
      </c>
      <c r="B12" s="350"/>
      <c r="C12" s="116"/>
      <c r="D12" s="86"/>
      <c r="E12" s="350"/>
      <c r="F12" s="27"/>
      <c r="G12" s="19"/>
      <c r="H12" s="350"/>
      <c r="I12" s="22"/>
      <c r="J12" s="74"/>
      <c r="K12" s="350"/>
      <c r="L12" s="25"/>
      <c r="M12" s="74"/>
      <c r="N12" s="350"/>
      <c r="O12" s="140"/>
      <c r="P12" s="86"/>
      <c r="Q12" s="350"/>
      <c r="R12" s="36"/>
      <c r="S12" s="193"/>
      <c r="T12" s="258">
        <f>(T6*4)+(T8*9)+(T10*4)</f>
        <v>0</v>
      </c>
      <c r="U12" s="259"/>
      <c r="V12" s="256"/>
      <c r="W12" s="257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ht="25.35" customHeight="1" thickBot="1">
      <c r="A13" s="61"/>
      <c r="B13" s="351"/>
      <c r="C13" s="92"/>
      <c r="D13" s="90"/>
      <c r="E13" s="352"/>
      <c r="F13" s="31"/>
      <c r="G13" s="32"/>
      <c r="H13" s="353"/>
      <c r="I13" s="91"/>
      <c r="J13" s="90"/>
      <c r="K13" s="353"/>
      <c r="L13" s="136"/>
      <c r="M13" s="137"/>
      <c r="N13" s="353"/>
      <c r="O13" s="141"/>
      <c r="P13" s="90"/>
      <c r="Q13" s="353"/>
      <c r="R13" s="92"/>
      <c r="S13" s="223"/>
      <c r="T13" s="260"/>
      <c r="U13" s="261"/>
      <c r="V13" s="262"/>
      <c r="W13" s="263"/>
    </row>
    <row r="14" spans="1:84" ht="25.35" customHeight="1">
      <c r="A14" s="58">
        <f>A5</f>
        <v>12</v>
      </c>
      <c r="B14" s="349"/>
      <c r="C14" s="124"/>
      <c r="D14" s="62"/>
      <c r="E14" s="349"/>
      <c r="F14" s="33"/>
      <c r="G14" s="162"/>
      <c r="H14" s="349"/>
      <c r="I14" s="98"/>
      <c r="J14" s="99"/>
      <c r="K14" s="349"/>
      <c r="L14" s="14"/>
      <c r="M14" s="62"/>
      <c r="N14" s="349"/>
      <c r="O14" s="98"/>
      <c r="P14" s="144"/>
      <c r="Q14" s="349"/>
      <c r="R14" s="68"/>
      <c r="S14" s="231"/>
      <c r="T14" s="240" t="s">
        <v>12</v>
      </c>
      <c r="U14" s="241"/>
      <c r="V14" s="242" t="s">
        <v>13</v>
      </c>
      <c r="W14" s="243">
        <v>0</v>
      </c>
    </row>
    <row r="15" spans="1:84" ht="25.35" customHeight="1">
      <c r="A15" s="59" t="s">
        <v>22</v>
      </c>
      <c r="B15" s="350"/>
      <c r="C15" s="25"/>
      <c r="D15" s="106"/>
      <c r="E15" s="350"/>
      <c r="F15" s="104"/>
      <c r="G15" s="105"/>
      <c r="H15" s="350"/>
      <c r="I15" s="15"/>
      <c r="J15" s="74"/>
      <c r="K15" s="350"/>
      <c r="L15" s="22"/>
      <c r="M15" s="84"/>
      <c r="N15" s="350"/>
      <c r="O15" s="15"/>
      <c r="P15" s="138"/>
      <c r="Q15" s="350"/>
      <c r="R15" s="102"/>
      <c r="S15" s="176"/>
      <c r="T15" s="244">
        <f>W14*2+W15*7+W16*1</f>
        <v>0</v>
      </c>
      <c r="U15" s="245" t="e">
        <f>(T15*4)/T21</f>
        <v>#DIV/0!</v>
      </c>
      <c r="V15" s="246" t="s">
        <v>69</v>
      </c>
      <c r="W15" s="247">
        <v>0</v>
      </c>
    </row>
    <row r="16" spans="1:84" ht="25.35" customHeight="1">
      <c r="A16" s="59">
        <f>A7+1</f>
        <v>30</v>
      </c>
      <c r="B16" s="350"/>
      <c r="C16" s="25"/>
      <c r="D16" s="106"/>
      <c r="E16" s="350"/>
      <c r="F16" s="24"/>
      <c r="G16" s="74"/>
      <c r="H16" s="350"/>
      <c r="I16" s="15"/>
      <c r="J16" s="106"/>
      <c r="K16" s="350"/>
      <c r="L16" s="29"/>
      <c r="M16" s="84"/>
      <c r="N16" s="350"/>
      <c r="O16" s="15"/>
      <c r="P16" s="149"/>
      <c r="Q16" s="350"/>
      <c r="R16" s="102"/>
      <c r="S16" s="176"/>
      <c r="T16" s="248" t="s">
        <v>14</v>
      </c>
      <c r="U16" s="249"/>
      <c r="V16" s="246" t="s">
        <v>0</v>
      </c>
      <c r="W16" s="250">
        <v>0</v>
      </c>
    </row>
    <row r="17" spans="1:87" ht="25.35" customHeight="1">
      <c r="A17" s="59" t="s">
        <v>23</v>
      </c>
      <c r="B17" s="350"/>
      <c r="C17" s="25"/>
      <c r="D17" s="106"/>
      <c r="E17" s="350"/>
      <c r="F17" s="21"/>
      <c r="G17" s="74"/>
      <c r="H17" s="350"/>
      <c r="I17" s="26"/>
      <c r="J17" s="106"/>
      <c r="K17" s="350"/>
      <c r="L17" s="26"/>
      <c r="M17" s="74"/>
      <c r="N17" s="350"/>
      <c r="O17" s="15"/>
      <c r="P17" s="149"/>
      <c r="Q17" s="350"/>
      <c r="R17" s="15"/>
      <c r="S17" s="193"/>
      <c r="T17" s="244">
        <f>W15*5+W18*5</f>
        <v>0</v>
      </c>
      <c r="U17" s="245" t="e">
        <f>(T17*9)/T21</f>
        <v>#DIV/0!</v>
      </c>
      <c r="V17" s="246" t="s">
        <v>1</v>
      </c>
      <c r="W17" s="247">
        <v>0</v>
      </c>
    </row>
    <row r="18" spans="1:87" ht="25.35" customHeight="1">
      <c r="A18" s="59" t="s">
        <v>24</v>
      </c>
      <c r="B18" s="350"/>
      <c r="C18" s="25"/>
      <c r="D18" s="106"/>
      <c r="E18" s="350"/>
      <c r="F18" s="25"/>
      <c r="G18" s="74"/>
      <c r="H18" s="350"/>
      <c r="I18" s="25"/>
      <c r="J18" s="74"/>
      <c r="K18" s="350"/>
      <c r="L18" s="22"/>
      <c r="M18" s="159"/>
      <c r="N18" s="350"/>
      <c r="O18" s="25"/>
      <c r="P18" s="74"/>
      <c r="Q18" s="350"/>
      <c r="R18" s="15"/>
      <c r="S18" s="193"/>
      <c r="T18" s="251" t="s">
        <v>15</v>
      </c>
      <c r="U18" s="249"/>
      <c r="V18" s="252" t="s">
        <v>16</v>
      </c>
      <c r="W18" s="253">
        <v>0</v>
      </c>
    </row>
    <row r="19" spans="1:87" ht="25.35" customHeight="1">
      <c r="A19" s="59" t="s">
        <v>25</v>
      </c>
      <c r="B19" s="350"/>
      <c r="C19" s="25"/>
      <c r="D19" s="106"/>
      <c r="E19" s="350"/>
      <c r="F19" s="15"/>
      <c r="G19" s="74"/>
      <c r="H19" s="350"/>
      <c r="I19" s="104"/>
      <c r="J19" s="74"/>
      <c r="K19" s="350"/>
      <c r="L19" s="22"/>
      <c r="M19" s="159"/>
      <c r="N19" s="350"/>
      <c r="O19" s="25"/>
      <c r="P19" s="74"/>
      <c r="Q19" s="350"/>
      <c r="R19" s="173"/>
      <c r="S19" s="123"/>
      <c r="T19" s="244">
        <f>W14*15+W16*5+W17*15</f>
        <v>0</v>
      </c>
      <c r="U19" s="245" t="e">
        <f>(T19*4)/T21</f>
        <v>#DIV/0!</v>
      </c>
      <c r="V19" s="246" t="s">
        <v>17</v>
      </c>
      <c r="W19" s="254">
        <f>W14*70+W15*75+W16*25+W17*60+W18*45</f>
        <v>0</v>
      </c>
    </row>
    <row r="20" spans="1:87" ht="25.35" customHeight="1">
      <c r="A20" s="59" t="s">
        <v>84</v>
      </c>
      <c r="B20" s="350"/>
      <c r="C20" s="25"/>
      <c r="D20" s="74"/>
      <c r="E20" s="350"/>
      <c r="F20" s="15"/>
      <c r="G20" s="71"/>
      <c r="H20" s="350"/>
      <c r="I20" s="104"/>
      <c r="J20" s="74"/>
      <c r="K20" s="350"/>
      <c r="L20" s="25"/>
      <c r="M20" s="163"/>
      <c r="N20" s="350"/>
      <c r="O20" s="25"/>
      <c r="P20" s="74"/>
      <c r="Q20" s="350"/>
      <c r="S20" s="230"/>
      <c r="T20" s="248" t="s">
        <v>18</v>
      </c>
      <c r="U20" s="255"/>
      <c r="V20" s="256"/>
      <c r="W20" s="257"/>
    </row>
    <row r="21" spans="1:87" s="2" customFormat="1" ht="25.35" customHeight="1" thickBot="1">
      <c r="A21" s="60" t="s">
        <v>26</v>
      </c>
      <c r="B21" s="350"/>
      <c r="C21" s="116"/>
      <c r="D21" s="86"/>
      <c r="E21" s="350"/>
      <c r="F21" s="27"/>
      <c r="G21" s="86"/>
      <c r="H21" s="350"/>
      <c r="I21" s="25"/>
      <c r="J21" s="74"/>
      <c r="K21" s="350"/>
      <c r="L21" s="25"/>
      <c r="M21" s="74"/>
      <c r="N21" s="350"/>
      <c r="O21" s="116"/>
      <c r="P21" s="86"/>
      <c r="Q21" s="350"/>
      <c r="R21" s="36"/>
      <c r="S21" s="193"/>
      <c r="T21" s="258">
        <f>(T15*4)+(T17*9)+(T19*4)</f>
        <v>0</v>
      </c>
      <c r="U21" s="259"/>
      <c r="V21" s="256"/>
      <c r="W21" s="257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</row>
    <row r="22" spans="1:87" ht="25.35" customHeight="1" thickBot="1">
      <c r="A22" s="61"/>
      <c r="B22" s="351"/>
      <c r="C22" s="125"/>
      <c r="D22" s="90"/>
      <c r="E22" s="353"/>
      <c r="F22" s="31"/>
      <c r="G22" s="90"/>
      <c r="H22" s="353"/>
      <c r="I22" s="31"/>
      <c r="J22" s="90"/>
      <c r="K22" s="353"/>
      <c r="L22" s="136"/>
      <c r="M22" s="137"/>
      <c r="N22" s="353"/>
      <c r="O22" s="92"/>
      <c r="P22" s="90"/>
      <c r="Q22" s="353"/>
      <c r="R22" s="92"/>
      <c r="S22" s="223"/>
      <c r="T22" s="264"/>
      <c r="U22" s="265"/>
      <c r="V22" s="266"/>
      <c r="W22" s="267"/>
    </row>
    <row r="23" spans="1:87" ht="25.35" customHeight="1">
      <c r="A23" s="58">
        <f>A5</f>
        <v>12</v>
      </c>
      <c r="B23" s="354"/>
      <c r="C23" s="124"/>
      <c r="D23" s="62"/>
      <c r="E23" s="349"/>
      <c r="F23" s="63"/>
      <c r="G23" s="62"/>
      <c r="H23" s="349"/>
      <c r="I23" s="14"/>
      <c r="J23" s="62"/>
      <c r="K23" s="349"/>
      <c r="L23" s="14"/>
      <c r="M23" s="67"/>
      <c r="N23" s="349"/>
      <c r="O23" s="14"/>
      <c r="P23" s="62"/>
      <c r="Q23" s="354"/>
      <c r="R23" s="68"/>
      <c r="S23" s="231"/>
      <c r="T23" s="240" t="s">
        <v>12</v>
      </c>
      <c r="U23" s="241"/>
      <c r="V23" s="242" t="s">
        <v>13</v>
      </c>
      <c r="W23" s="243">
        <v>0</v>
      </c>
    </row>
    <row r="24" spans="1:87" ht="25.35" customHeight="1">
      <c r="A24" s="59" t="s">
        <v>22</v>
      </c>
      <c r="B24" s="355"/>
      <c r="C24" s="25"/>
      <c r="D24" s="106"/>
      <c r="E24" s="350"/>
      <c r="F24" s="145"/>
      <c r="G24" s="146"/>
      <c r="H24" s="350"/>
      <c r="I24" s="134"/>
      <c r="J24" s="74"/>
      <c r="K24" s="350"/>
      <c r="L24" s="73"/>
      <c r="M24" s="74"/>
      <c r="N24" s="350"/>
      <c r="O24" s="15"/>
      <c r="P24" s="138"/>
      <c r="Q24" s="355"/>
      <c r="R24" s="22"/>
      <c r="S24" s="222"/>
      <c r="T24" s="244">
        <f>W23*2+W24*7+W25*1</f>
        <v>0</v>
      </c>
      <c r="U24" s="245" t="e">
        <f>(T24*4)/T30</f>
        <v>#DIV/0!</v>
      </c>
      <c r="V24" s="246" t="s">
        <v>69</v>
      </c>
      <c r="W24" s="247">
        <v>0</v>
      </c>
    </row>
    <row r="25" spans="1:87" ht="25.35" customHeight="1">
      <c r="A25" s="59">
        <f>A16+1</f>
        <v>31</v>
      </c>
      <c r="B25" s="355"/>
      <c r="C25" s="25"/>
      <c r="D25" s="106"/>
      <c r="E25" s="350"/>
      <c r="F25" s="24"/>
      <c r="G25" s="74"/>
      <c r="H25" s="350"/>
      <c r="I25" s="22"/>
      <c r="J25" s="158"/>
      <c r="K25" s="350"/>
      <c r="L25" s="15"/>
      <c r="M25" s="74"/>
      <c r="N25" s="350"/>
      <c r="O25" s="15"/>
      <c r="P25" s="138"/>
      <c r="Q25" s="355"/>
      <c r="R25" s="29"/>
      <c r="S25" s="229"/>
      <c r="T25" s="248" t="s">
        <v>14</v>
      </c>
      <c r="U25" s="249"/>
      <c r="V25" s="246" t="s">
        <v>0</v>
      </c>
      <c r="W25" s="250">
        <v>0</v>
      </c>
    </row>
    <row r="26" spans="1:87" ht="25.35" customHeight="1">
      <c r="A26" s="59" t="s">
        <v>23</v>
      </c>
      <c r="B26" s="355"/>
      <c r="C26" s="25"/>
      <c r="D26" s="106"/>
      <c r="E26" s="350"/>
      <c r="F26" s="24"/>
      <c r="G26" s="74"/>
      <c r="H26" s="350"/>
      <c r="I26" s="26"/>
      <c r="J26" s="74"/>
      <c r="K26" s="350"/>
      <c r="L26" s="22"/>
      <c r="M26" s="74"/>
      <c r="N26" s="350"/>
      <c r="O26" s="15"/>
      <c r="P26" s="138"/>
      <c r="Q26" s="355"/>
      <c r="R26" s="75"/>
      <c r="S26" s="229"/>
      <c r="T26" s="244">
        <f>W24*5+W27*5</f>
        <v>0</v>
      </c>
      <c r="U26" s="245" t="e">
        <f>(T26*9)/T30</f>
        <v>#DIV/0!</v>
      </c>
      <c r="V26" s="246" t="s">
        <v>1</v>
      </c>
      <c r="W26" s="247">
        <v>0</v>
      </c>
    </row>
    <row r="27" spans="1:87" ht="25.35" customHeight="1">
      <c r="A27" s="59" t="s">
        <v>24</v>
      </c>
      <c r="B27" s="355"/>
      <c r="C27" s="20"/>
      <c r="D27" s="106"/>
      <c r="E27" s="350"/>
      <c r="F27" s="26"/>
      <c r="G27" s="74"/>
      <c r="H27" s="350"/>
      <c r="I27" s="102"/>
      <c r="J27" s="81"/>
      <c r="K27" s="350"/>
      <c r="L27" s="22"/>
      <c r="M27" s="74"/>
      <c r="N27" s="350"/>
      <c r="O27" s="139"/>
      <c r="P27" s="74"/>
      <c r="Q27" s="355"/>
      <c r="R27" s="75"/>
      <c r="S27" s="229"/>
      <c r="T27" s="251" t="s">
        <v>15</v>
      </c>
      <c r="U27" s="249"/>
      <c r="V27" s="252" t="s">
        <v>16</v>
      </c>
      <c r="W27" s="253">
        <v>0</v>
      </c>
    </row>
    <row r="28" spans="1:87" ht="25.35" customHeight="1">
      <c r="A28" s="59" t="s">
        <v>25</v>
      </c>
      <c r="B28" s="355"/>
      <c r="C28" s="26"/>
      <c r="D28" s="78"/>
      <c r="E28" s="350"/>
      <c r="F28" s="26"/>
      <c r="G28" s="74"/>
      <c r="H28" s="350"/>
      <c r="I28" s="102"/>
      <c r="J28" s="81"/>
      <c r="K28" s="350"/>
      <c r="L28" s="22"/>
      <c r="M28" s="17"/>
      <c r="N28" s="350"/>
      <c r="O28" s="139"/>
      <c r="P28" s="74"/>
      <c r="Q28" s="355"/>
      <c r="R28" s="75"/>
      <c r="S28" s="229"/>
      <c r="T28" s="244">
        <f>W23*15+W25*5+W26*15</f>
        <v>0</v>
      </c>
      <c r="U28" s="245" t="e">
        <f>(T28*4)/T30</f>
        <v>#DIV/0!</v>
      </c>
      <c r="V28" s="246" t="s">
        <v>17</v>
      </c>
      <c r="W28" s="254">
        <f>W23*70+W24*75+W25*25+W26*60+W27*45</f>
        <v>0</v>
      </c>
    </row>
    <row r="29" spans="1:87" ht="25.35" customHeight="1">
      <c r="A29" s="59" t="s">
        <v>27</v>
      </c>
      <c r="B29" s="355"/>
      <c r="C29" s="128"/>
      <c r="D29" s="89"/>
      <c r="E29" s="350"/>
      <c r="F29" s="26"/>
      <c r="G29" s="74"/>
      <c r="H29" s="350"/>
      <c r="I29" s="102"/>
      <c r="J29" s="81"/>
      <c r="K29" s="350"/>
      <c r="L29" s="23"/>
      <c r="M29" s="17"/>
      <c r="N29" s="350"/>
      <c r="O29" s="139"/>
      <c r="P29" s="74"/>
      <c r="Q29" s="355"/>
      <c r="R29" s="87"/>
      <c r="S29" s="229"/>
      <c r="T29" s="248" t="s">
        <v>18</v>
      </c>
      <c r="U29" s="255"/>
      <c r="V29" s="256"/>
      <c r="W29" s="257"/>
    </row>
    <row r="30" spans="1:87" s="2" customFormat="1" ht="25.35" customHeight="1" thickBot="1">
      <c r="A30" s="60" t="s">
        <v>26</v>
      </c>
      <c r="B30" s="355"/>
      <c r="C30" s="102"/>
      <c r="D30" s="129"/>
      <c r="E30" s="350"/>
      <c r="F30" s="27"/>
      <c r="G30" s="86"/>
      <c r="H30" s="350"/>
      <c r="I30" s="22"/>
      <c r="J30" s="74"/>
      <c r="K30" s="350"/>
      <c r="L30" s="25"/>
      <c r="M30" s="19"/>
      <c r="N30" s="350"/>
      <c r="O30" s="140"/>
      <c r="P30" s="86"/>
      <c r="Q30" s="355"/>
      <c r="R30" s="75"/>
      <c r="S30" s="229"/>
      <c r="T30" s="258">
        <f>(T24*4)+(T26*9)+(T28*4)</f>
        <v>0</v>
      </c>
      <c r="U30" s="259"/>
      <c r="V30" s="256"/>
      <c r="W30" s="257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7" ht="25.35" customHeight="1" thickBot="1">
      <c r="A31" s="61"/>
      <c r="B31" s="356"/>
      <c r="C31" s="96"/>
      <c r="D31" s="110"/>
      <c r="E31" s="353"/>
      <c r="F31" s="31"/>
      <c r="G31" s="90"/>
      <c r="H31" s="353"/>
      <c r="I31" s="31"/>
      <c r="J31" s="32"/>
      <c r="K31" s="353"/>
      <c r="L31" s="92"/>
      <c r="M31" s="93"/>
      <c r="N31" s="353"/>
      <c r="O31" s="141"/>
      <c r="P31" s="90"/>
      <c r="Q31" s="356"/>
      <c r="R31" s="96"/>
      <c r="S31" s="232"/>
      <c r="T31" s="268"/>
      <c r="U31" s="259"/>
      <c r="V31" s="269"/>
      <c r="W31" s="270"/>
    </row>
    <row r="32" spans="1:87" ht="25.35" customHeight="1">
      <c r="A32" s="97">
        <v>1</v>
      </c>
      <c r="B32" s="349"/>
      <c r="C32" s="124"/>
      <c r="D32" s="62"/>
      <c r="E32" s="349"/>
      <c r="F32" s="14"/>
      <c r="G32" s="99"/>
      <c r="H32" s="349"/>
      <c r="I32" s="34"/>
      <c r="J32" s="131"/>
      <c r="K32" s="349"/>
      <c r="L32" s="25"/>
      <c r="M32" s="74"/>
      <c r="N32" s="349"/>
      <c r="O32" s="200"/>
      <c r="P32" s="144"/>
      <c r="Q32" s="354"/>
      <c r="R32" s="14"/>
      <c r="S32" s="233"/>
      <c r="T32" s="240" t="s">
        <v>12</v>
      </c>
      <c r="U32" s="241"/>
      <c r="V32" s="242" t="s">
        <v>13</v>
      </c>
      <c r="W32" s="243">
        <v>0</v>
      </c>
    </row>
    <row r="33" spans="1:90" ht="25.35" customHeight="1">
      <c r="A33" s="101" t="s">
        <v>22</v>
      </c>
      <c r="B33" s="350"/>
      <c r="C33" s="25"/>
      <c r="D33" s="106"/>
      <c r="E33" s="350"/>
      <c r="F33" s="85"/>
      <c r="G33" s="86"/>
      <c r="H33" s="350"/>
      <c r="I33" s="35"/>
      <c r="J33" s="147"/>
      <c r="K33" s="350"/>
      <c r="L33" s="25"/>
      <c r="M33" s="74"/>
      <c r="N33" s="350"/>
      <c r="O33" s="15"/>
      <c r="P33" s="138"/>
      <c r="Q33" s="355"/>
      <c r="R33" s="24"/>
      <c r="S33" s="234"/>
      <c r="T33" s="244">
        <f>W32*2+W33*7+W34*1</f>
        <v>0</v>
      </c>
      <c r="U33" s="245" t="e">
        <f>(T33*4)/T39</f>
        <v>#DIV/0!</v>
      </c>
      <c r="V33" s="246" t="s">
        <v>69</v>
      </c>
      <c r="W33" s="247">
        <v>0</v>
      </c>
    </row>
    <row r="34" spans="1:90" ht="25.35" customHeight="1">
      <c r="A34" s="101">
        <v>1</v>
      </c>
      <c r="B34" s="350"/>
      <c r="C34" s="25"/>
      <c r="D34" s="106"/>
      <c r="E34" s="350"/>
      <c r="F34" s="15"/>
      <c r="G34" s="148"/>
      <c r="H34" s="350"/>
      <c r="I34" s="33"/>
      <c r="J34" s="148"/>
      <c r="K34" s="350"/>
      <c r="L34" s="25"/>
      <c r="M34" s="106"/>
      <c r="N34" s="350"/>
      <c r="O34" s="15"/>
      <c r="P34" s="149"/>
      <c r="Q34" s="355"/>
      <c r="R34" s="15"/>
      <c r="S34" s="189"/>
      <c r="T34" s="248" t="s">
        <v>14</v>
      </c>
      <c r="U34" s="249"/>
      <c r="V34" s="246" t="s">
        <v>0</v>
      </c>
      <c r="W34" s="250">
        <v>0</v>
      </c>
    </row>
    <row r="35" spans="1:90" ht="25.35" customHeight="1">
      <c r="A35" s="101" t="s">
        <v>23</v>
      </c>
      <c r="B35" s="350"/>
      <c r="C35" s="25"/>
      <c r="D35" s="106"/>
      <c r="E35" s="350"/>
      <c r="F35" s="21"/>
      <c r="G35" s="71"/>
      <c r="H35" s="350"/>
      <c r="I35" s="29"/>
      <c r="J35" s="152"/>
      <c r="K35" s="350"/>
      <c r="L35" s="22"/>
      <c r="M35" s="74"/>
      <c r="N35" s="350"/>
      <c r="O35" s="15"/>
      <c r="P35" s="149"/>
      <c r="Q35" s="355"/>
      <c r="R35" s="15"/>
      <c r="S35" s="229"/>
      <c r="T35" s="244">
        <f>W33*5+W36*5</f>
        <v>0</v>
      </c>
      <c r="U35" s="245" t="e">
        <f>(T35*9)/T39</f>
        <v>#DIV/0!</v>
      </c>
      <c r="V35" s="246" t="s">
        <v>1</v>
      </c>
      <c r="W35" s="247">
        <v>0</v>
      </c>
    </row>
    <row r="36" spans="1:90" ht="25.35" customHeight="1">
      <c r="A36" s="101" t="s">
        <v>24</v>
      </c>
      <c r="B36" s="350"/>
      <c r="C36" s="25"/>
      <c r="D36" s="106"/>
      <c r="E36" s="350"/>
      <c r="F36" s="15"/>
      <c r="G36" s="71"/>
      <c r="H36" s="350"/>
      <c r="I36" s="29"/>
      <c r="J36" s="152"/>
      <c r="K36" s="350"/>
      <c r="L36" s="15"/>
      <c r="M36" s="78"/>
      <c r="N36" s="350"/>
      <c r="O36" s="25"/>
      <c r="P36" s="74"/>
      <c r="Q36" s="355"/>
      <c r="R36" s="160"/>
      <c r="S36" s="176"/>
      <c r="T36" s="251" t="s">
        <v>15</v>
      </c>
      <c r="U36" s="249"/>
      <c r="V36" s="252" t="s">
        <v>16</v>
      </c>
      <c r="W36" s="253">
        <v>0</v>
      </c>
    </row>
    <row r="37" spans="1:90" ht="25.35" customHeight="1">
      <c r="A37" s="101" t="s">
        <v>25</v>
      </c>
      <c r="B37" s="350"/>
      <c r="C37" s="25"/>
      <c r="D37" s="106"/>
      <c r="E37" s="350"/>
      <c r="F37" s="21"/>
      <c r="G37" s="71"/>
      <c r="H37" s="350"/>
      <c r="I37" s="29"/>
      <c r="J37" s="152"/>
      <c r="K37" s="350"/>
      <c r="L37" s="22"/>
      <c r="M37" s="74"/>
      <c r="N37" s="350"/>
      <c r="O37" s="25"/>
      <c r="P37" s="74"/>
      <c r="Q37" s="355"/>
      <c r="R37" s="75"/>
      <c r="S37" s="229"/>
      <c r="T37" s="244">
        <f>W32*15+W34*5+W35*15</f>
        <v>0</v>
      </c>
      <c r="U37" s="245" t="e">
        <f>(T37*4)/T39</f>
        <v>#DIV/0!</v>
      </c>
      <c r="V37" s="246" t="s">
        <v>17</v>
      </c>
      <c r="W37" s="254">
        <f>W32*70+W33*75+W34*25+W35*60+W36*45</f>
        <v>0</v>
      </c>
    </row>
    <row r="38" spans="1:90" ht="25.35" customHeight="1">
      <c r="A38" s="101" t="s">
        <v>28</v>
      </c>
      <c r="B38" s="350"/>
      <c r="C38" s="36"/>
      <c r="D38" s="74"/>
      <c r="E38" s="350"/>
      <c r="F38" s="15"/>
      <c r="H38" s="350"/>
      <c r="I38" s="25"/>
      <c r="J38" s="74"/>
      <c r="K38" s="350"/>
      <c r="L38" s="25"/>
      <c r="M38" s="74"/>
      <c r="N38" s="350"/>
      <c r="O38" s="25"/>
      <c r="P38" s="74"/>
      <c r="Q38" s="355"/>
      <c r="R38" s="87"/>
      <c r="S38" s="229"/>
      <c r="T38" s="248" t="s">
        <v>18</v>
      </c>
      <c r="U38" s="255"/>
      <c r="V38" s="256"/>
      <c r="W38" s="257"/>
    </row>
    <row r="39" spans="1:90" s="2" customFormat="1" ht="25.35" customHeight="1" thickBot="1">
      <c r="A39" s="111" t="s">
        <v>26</v>
      </c>
      <c r="B39" s="350"/>
      <c r="C39" s="36"/>
      <c r="D39" s="86"/>
      <c r="E39" s="350"/>
      <c r="F39" s="27"/>
      <c r="G39" s="86"/>
      <c r="H39" s="350"/>
      <c r="I39" s="25"/>
      <c r="J39" s="74"/>
      <c r="K39" s="350"/>
      <c r="L39" s="25"/>
      <c r="M39" s="74"/>
      <c r="N39" s="350"/>
      <c r="O39" s="116"/>
      <c r="P39" s="86"/>
      <c r="Q39" s="355"/>
      <c r="R39" s="75"/>
      <c r="S39" s="235"/>
      <c r="T39" s="258">
        <f>(T33*4)+(T35*9)+(T37*4)</f>
        <v>0</v>
      </c>
      <c r="U39" s="259"/>
      <c r="V39" s="256"/>
      <c r="W39" s="257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</row>
    <row r="40" spans="1:90" ht="25.35" customHeight="1" thickBot="1">
      <c r="A40" s="112"/>
      <c r="B40" s="351"/>
      <c r="C40" s="92"/>
      <c r="D40" s="90"/>
      <c r="E40" s="353"/>
      <c r="F40" s="31"/>
      <c r="G40" s="90"/>
      <c r="H40" s="353"/>
      <c r="I40" s="136"/>
      <c r="J40" s="137"/>
      <c r="K40" s="353"/>
      <c r="L40" s="136"/>
      <c r="M40" s="137"/>
      <c r="N40" s="353"/>
      <c r="O40" s="92"/>
      <c r="P40" s="90"/>
      <c r="Q40" s="356"/>
      <c r="R40" s="96"/>
      <c r="S40" s="232"/>
      <c r="T40" s="260"/>
      <c r="U40" s="261"/>
      <c r="V40" s="262"/>
      <c r="W40" s="263"/>
    </row>
    <row r="41" spans="1:90" ht="25.35" customHeight="1">
      <c r="A41" s="97">
        <f>A32</f>
        <v>1</v>
      </c>
      <c r="B41" s="357" t="s">
        <v>103</v>
      </c>
      <c r="C41" s="124" t="s">
        <v>93</v>
      </c>
      <c r="D41" s="62">
        <v>80</v>
      </c>
      <c r="E41" s="349" t="s">
        <v>308</v>
      </c>
      <c r="F41" s="63" t="s">
        <v>42</v>
      </c>
      <c r="G41" s="99">
        <v>80</v>
      </c>
      <c r="H41" s="349" t="s">
        <v>315</v>
      </c>
      <c r="I41" s="34" t="s">
        <v>309</v>
      </c>
      <c r="J41" s="132">
        <v>40</v>
      </c>
      <c r="K41" s="349" t="s">
        <v>172</v>
      </c>
      <c r="L41" s="34" t="s">
        <v>128</v>
      </c>
      <c r="M41" s="132">
        <v>35</v>
      </c>
      <c r="N41" s="349" t="s">
        <v>36</v>
      </c>
      <c r="O41" s="200" t="s">
        <v>156</v>
      </c>
      <c r="P41" s="224">
        <v>110</v>
      </c>
      <c r="Q41" s="349" t="s">
        <v>173</v>
      </c>
      <c r="R41" s="26" t="s">
        <v>146</v>
      </c>
      <c r="S41" s="236">
        <v>20</v>
      </c>
      <c r="T41" s="240" t="s">
        <v>12</v>
      </c>
      <c r="U41" s="241"/>
      <c r="V41" s="242" t="s">
        <v>13</v>
      </c>
      <c r="W41" s="243">
        <v>5.0999999999999996</v>
      </c>
    </row>
    <row r="42" spans="1:90" ht="25.35" customHeight="1">
      <c r="A42" s="101" t="s">
        <v>22</v>
      </c>
      <c r="B42" s="358"/>
      <c r="C42" s="25" t="s">
        <v>104</v>
      </c>
      <c r="D42" s="106">
        <v>20</v>
      </c>
      <c r="E42" s="350"/>
      <c r="F42" s="182" t="s">
        <v>80</v>
      </c>
      <c r="G42" s="217"/>
      <c r="H42" s="350"/>
      <c r="I42" s="15"/>
      <c r="J42" s="132"/>
      <c r="K42" s="350"/>
      <c r="L42" s="15" t="s">
        <v>38</v>
      </c>
      <c r="M42" s="132">
        <v>3</v>
      </c>
      <c r="N42" s="350"/>
      <c r="O42" s="15" t="s">
        <v>66</v>
      </c>
      <c r="P42" s="222" t="s">
        <v>67</v>
      </c>
      <c r="Q42" s="350"/>
      <c r="R42" s="20" t="s">
        <v>65</v>
      </c>
      <c r="S42" s="123"/>
      <c r="T42" s="244">
        <f>W41*2+W42*7+W43*1</f>
        <v>27.3</v>
      </c>
      <c r="U42" s="245">
        <f>(T42*4)/T48</f>
        <v>0.16756176154672395</v>
      </c>
      <c r="V42" s="246" t="s">
        <v>69</v>
      </c>
      <c r="W42" s="247">
        <v>2.2000000000000002</v>
      </c>
    </row>
    <row r="43" spans="1:90" ht="25.35" customHeight="1">
      <c r="A43" s="101">
        <f>A34+1</f>
        <v>2</v>
      </c>
      <c r="B43" s="358"/>
      <c r="C43" s="25"/>
      <c r="D43" s="106"/>
      <c r="E43" s="350"/>
      <c r="F43" s="24" t="s">
        <v>133</v>
      </c>
      <c r="G43" s="106">
        <v>5</v>
      </c>
      <c r="H43" s="350"/>
      <c r="I43" s="15"/>
      <c r="J43" s="132"/>
      <c r="K43" s="350"/>
      <c r="L43" s="15"/>
      <c r="M43" s="138"/>
      <c r="N43" s="350"/>
      <c r="O43" s="15" t="s">
        <v>81</v>
      </c>
      <c r="P43" s="225" t="s">
        <v>67</v>
      </c>
      <c r="Q43" s="350"/>
      <c r="R43" s="26" t="s">
        <v>45</v>
      </c>
      <c r="S43" s="236">
        <v>8</v>
      </c>
      <c r="T43" s="248" t="s">
        <v>14</v>
      </c>
      <c r="U43" s="249"/>
      <c r="V43" s="246" t="s">
        <v>0</v>
      </c>
      <c r="W43" s="247">
        <v>1.7</v>
      </c>
    </row>
    <row r="44" spans="1:90" ht="25.35" customHeight="1">
      <c r="A44" s="101" t="s">
        <v>23</v>
      </c>
      <c r="B44" s="358"/>
      <c r="C44" s="25"/>
      <c r="D44" s="106"/>
      <c r="E44" s="350"/>
      <c r="F44" s="24" t="s">
        <v>112</v>
      </c>
      <c r="G44" s="106" t="s">
        <v>35</v>
      </c>
      <c r="H44" s="350"/>
      <c r="I44" s="22"/>
      <c r="J44" s="132"/>
      <c r="K44" s="350"/>
      <c r="L44" s="22"/>
      <c r="M44" s="132"/>
      <c r="N44" s="350"/>
      <c r="O44" s="15" t="s">
        <v>155</v>
      </c>
      <c r="P44" s="225"/>
      <c r="Q44" s="350"/>
      <c r="R44" s="20" t="s">
        <v>106</v>
      </c>
      <c r="S44" s="123"/>
      <c r="T44" s="244">
        <f>W42*5+W45*5</f>
        <v>22.5</v>
      </c>
      <c r="U44" s="245">
        <f>(T44*9)/T48</f>
        <v>0.31072579407702927</v>
      </c>
      <c r="V44" s="246" t="s">
        <v>1</v>
      </c>
      <c r="W44" s="253">
        <v>0</v>
      </c>
    </row>
    <row r="45" spans="1:90" ht="25.35" customHeight="1">
      <c r="A45" s="101" t="s">
        <v>24</v>
      </c>
      <c r="B45" s="358"/>
      <c r="C45" s="25"/>
      <c r="D45" s="106"/>
      <c r="E45" s="350"/>
      <c r="F45" s="24"/>
      <c r="G45" s="106"/>
      <c r="H45" s="350"/>
      <c r="I45" s="25"/>
      <c r="J45" s="106"/>
      <c r="K45" s="350"/>
      <c r="L45" s="25"/>
      <c r="M45" s="106"/>
      <c r="N45" s="350"/>
      <c r="O45" s="25"/>
      <c r="P45" s="192"/>
      <c r="Q45" s="350"/>
      <c r="R45" s="20"/>
      <c r="S45" s="123"/>
      <c r="T45" s="251" t="s">
        <v>15</v>
      </c>
      <c r="U45" s="249"/>
      <c r="V45" s="252" t="s">
        <v>16</v>
      </c>
      <c r="W45" s="253">
        <v>2.2999999999999998</v>
      </c>
    </row>
    <row r="46" spans="1:90" ht="25.35" customHeight="1">
      <c r="A46" s="101" t="s">
        <v>25</v>
      </c>
      <c r="B46" s="358"/>
      <c r="C46" s="25"/>
      <c r="D46" s="106"/>
      <c r="E46" s="350"/>
      <c r="F46" s="21"/>
      <c r="G46" s="71"/>
      <c r="H46" s="350"/>
      <c r="I46" s="25"/>
      <c r="J46" s="106"/>
      <c r="K46" s="350"/>
      <c r="L46" s="25"/>
      <c r="M46" s="106"/>
      <c r="N46" s="350"/>
      <c r="O46" s="25"/>
      <c r="P46" s="192"/>
      <c r="Q46" s="350"/>
      <c r="R46" s="20"/>
      <c r="S46" s="123"/>
      <c r="T46" s="244">
        <f>W41*15+W43*5+W44*15</f>
        <v>85</v>
      </c>
      <c r="U46" s="245">
        <f>(T46*4)/T48</f>
        <v>0.52171244437624675</v>
      </c>
      <c r="V46" s="246" t="s">
        <v>17</v>
      </c>
      <c r="W46" s="254">
        <f>W41*70+W42*75+W43*25+W44*60+W45*45</f>
        <v>668</v>
      </c>
    </row>
    <row r="47" spans="1:90" ht="25.35" customHeight="1">
      <c r="A47" s="101" t="s">
        <v>29</v>
      </c>
      <c r="B47" s="358"/>
      <c r="C47" s="25"/>
      <c r="D47" s="74"/>
      <c r="E47" s="350"/>
      <c r="F47" s="15"/>
      <c r="G47" s="71"/>
      <c r="H47" s="350"/>
      <c r="I47" s="25"/>
      <c r="J47" s="74"/>
      <c r="K47" s="350"/>
      <c r="L47" s="25"/>
      <c r="M47" s="74"/>
      <c r="N47" s="350"/>
      <c r="O47" s="25"/>
      <c r="P47" s="192"/>
      <c r="Q47" s="350"/>
      <c r="R47" s="20"/>
      <c r="S47" s="123"/>
      <c r="T47" s="248" t="s">
        <v>18</v>
      </c>
      <c r="U47" s="255"/>
      <c r="V47" s="256"/>
      <c r="W47" s="257"/>
    </row>
    <row r="48" spans="1:90" s="2" customFormat="1" ht="25.35" customHeight="1" thickBot="1">
      <c r="A48" s="111" t="s">
        <v>26</v>
      </c>
      <c r="B48" s="358"/>
      <c r="C48" s="36"/>
      <c r="D48" s="126"/>
      <c r="E48" s="350"/>
      <c r="F48" s="27" t="s">
        <v>119</v>
      </c>
      <c r="G48" s="86"/>
      <c r="H48" s="350"/>
      <c r="I48" s="27" t="s">
        <v>125</v>
      </c>
      <c r="J48" s="284"/>
      <c r="K48" s="350"/>
      <c r="L48" s="116"/>
      <c r="M48" s="86"/>
      <c r="N48" s="350"/>
      <c r="O48" s="116"/>
      <c r="P48" s="193"/>
      <c r="Q48" s="350"/>
      <c r="R48" s="20"/>
      <c r="S48" s="123"/>
      <c r="T48" s="258">
        <f>(T42*4)+(T44*9)+(T46*4)</f>
        <v>651.70000000000005</v>
      </c>
      <c r="U48" s="259"/>
      <c r="V48" s="256"/>
      <c r="W48" s="257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</row>
    <row r="49" spans="1:23" ht="25.35" customHeight="1" thickBot="1">
      <c r="A49" s="112"/>
      <c r="B49" s="359"/>
      <c r="C49" s="125"/>
      <c r="D49" s="127"/>
      <c r="E49" s="353"/>
      <c r="F49" s="287" t="s">
        <v>310</v>
      </c>
      <c r="G49" s="288"/>
      <c r="H49" s="353"/>
      <c r="I49" s="92"/>
      <c r="J49" s="90"/>
      <c r="K49" s="353"/>
      <c r="L49" s="92"/>
      <c r="M49" s="90"/>
      <c r="N49" s="353"/>
      <c r="O49" s="92"/>
      <c r="P49" s="223"/>
      <c r="Q49" s="353"/>
      <c r="R49" s="114"/>
      <c r="S49" s="237"/>
      <c r="T49" s="260"/>
      <c r="U49" s="261"/>
      <c r="V49" s="262"/>
      <c r="W49" s="263"/>
    </row>
    <row r="50" spans="1:23">
      <c r="U50" s="121"/>
    </row>
    <row r="51" spans="1:23">
      <c r="U51" s="121"/>
    </row>
    <row r="52" spans="1:23" ht="19.7" customHeight="1"/>
    <row r="54" spans="1:23">
      <c r="M54" s="3"/>
    </row>
    <row r="65525" spans="19:19">
      <c r="S65525" s="123"/>
    </row>
  </sheetData>
  <mergeCells count="48">
    <mergeCell ref="B41:B49"/>
    <mergeCell ref="E41:E49"/>
    <mergeCell ref="H41:H49"/>
    <mergeCell ref="K41:K49"/>
    <mergeCell ref="N41:N49"/>
    <mergeCell ref="Q41:Q49"/>
    <mergeCell ref="B32:B40"/>
    <mergeCell ref="E32:E40"/>
    <mergeCell ref="H32:H40"/>
    <mergeCell ref="K32:K40"/>
    <mergeCell ref="N32:N40"/>
    <mergeCell ref="Q32:Q40"/>
    <mergeCell ref="B23:B31"/>
    <mergeCell ref="E23:E31"/>
    <mergeCell ref="H23:H31"/>
    <mergeCell ref="K23:K31"/>
    <mergeCell ref="N23:N31"/>
    <mergeCell ref="Q23:Q31"/>
    <mergeCell ref="B14:B22"/>
    <mergeCell ref="E14:E22"/>
    <mergeCell ref="H14:H22"/>
    <mergeCell ref="K14:K22"/>
    <mergeCell ref="N14:N22"/>
    <mergeCell ref="Q14:Q22"/>
    <mergeCell ref="B5:B13"/>
    <mergeCell ref="E5:E13"/>
    <mergeCell ref="H5:H13"/>
    <mergeCell ref="K5:K13"/>
    <mergeCell ref="N5:N13"/>
    <mergeCell ref="Q5:Q13"/>
    <mergeCell ref="O3:P3"/>
    <mergeCell ref="Q3:Q4"/>
    <mergeCell ref="A1:S1"/>
    <mergeCell ref="T1:W2"/>
    <mergeCell ref="A2:O2"/>
    <mergeCell ref="P2:S2"/>
    <mergeCell ref="A3:A4"/>
    <mergeCell ref="B3:B4"/>
    <mergeCell ref="R3:S3"/>
    <mergeCell ref="T3:W3"/>
    <mergeCell ref="C3:D3"/>
    <mergeCell ref="E3:E4"/>
    <mergeCell ref="F3:G3"/>
    <mergeCell ref="H3:H4"/>
    <mergeCell ref="L3:M3"/>
    <mergeCell ref="N3:N4"/>
    <mergeCell ref="I3:J3"/>
    <mergeCell ref="K3:K4"/>
  </mergeCells>
  <phoneticPr fontId="1" type="noConversion"/>
  <printOptions horizontalCentered="1" verticalCentered="1"/>
  <pageMargins left="0.31496062992125984" right="0.15748031496062992" top="0.35433070866141736" bottom="0.35433070866141736" header="0.31496062992125984" footer="0.31496062992125984"/>
  <pageSetup paperSize="9" scale="4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L65525"/>
  <sheetViews>
    <sheetView view="pageBreakPreview" topLeftCell="A14" zoomScale="64" zoomScaleNormal="70" zoomScaleSheetLayoutView="64" workbookViewId="0">
      <selection activeCell="F39" sqref="F39"/>
    </sheetView>
  </sheetViews>
  <sheetFormatPr defaultColWidth="8.875" defaultRowHeight="19.5"/>
  <cols>
    <col min="1" max="1" width="6.875" style="3" customWidth="1"/>
    <col min="2" max="2" width="3.875" style="3" customWidth="1"/>
    <col min="3" max="3" width="12.875" style="1" customWidth="1"/>
    <col min="4" max="4" width="8.875" style="79" customWidth="1"/>
    <col min="5" max="5" width="3.875" style="3" customWidth="1"/>
    <col min="6" max="6" width="12.875" style="1" customWidth="1"/>
    <col min="7" max="7" width="8.875" style="79" customWidth="1"/>
    <col min="8" max="8" width="3.875" style="3" customWidth="1"/>
    <col min="9" max="9" width="12.875" style="1" customWidth="1"/>
    <col min="10" max="10" width="8.875" style="79" customWidth="1"/>
    <col min="11" max="11" width="3.625" style="3" customWidth="1"/>
    <col min="12" max="12" width="12.875" style="1" customWidth="1"/>
    <col min="13" max="13" width="8.875" style="79" customWidth="1"/>
    <col min="14" max="14" width="3.875" style="3" customWidth="1"/>
    <col min="15" max="15" width="12.875" style="1" customWidth="1"/>
    <col min="16" max="16" width="8.875" style="79" customWidth="1"/>
    <col min="17" max="17" width="3.875" style="3" customWidth="1"/>
    <col min="18" max="18" width="12.875" style="1" customWidth="1"/>
    <col min="19" max="19" width="8.875" style="79" customWidth="1"/>
    <col min="20" max="20" width="10.875" style="3" customWidth="1"/>
    <col min="21" max="21" width="8.875" style="122" customWidth="1"/>
    <col min="22" max="22" width="12.875" style="3" customWidth="1"/>
    <col min="23" max="23" width="7.875" style="3" customWidth="1"/>
    <col min="24" max="16384" width="8.875" style="1"/>
  </cols>
  <sheetData>
    <row r="1" spans="1:84" ht="45" customHeight="1">
      <c r="A1" s="337" t="s">
        <v>55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8" t="s">
        <v>56</v>
      </c>
      <c r="U1" s="339"/>
      <c r="V1" s="339"/>
      <c r="W1" s="339"/>
    </row>
    <row r="2" spans="1:84" ht="46.5" thickBot="1">
      <c r="A2" s="341" t="s">
        <v>57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2" t="s">
        <v>169</v>
      </c>
      <c r="Q2" s="342"/>
      <c r="R2" s="342"/>
      <c r="S2" s="342"/>
      <c r="T2" s="340"/>
      <c r="U2" s="340"/>
      <c r="V2" s="340"/>
      <c r="W2" s="340"/>
    </row>
    <row r="3" spans="1:84" ht="40.35" customHeight="1" thickBot="1">
      <c r="A3" s="343" t="s">
        <v>2</v>
      </c>
      <c r="B3" s="335" t="s">
        <v>3</v>
      </c>
      <c r="C3" s="333" t="s">
        <v>4</v>
      </c>
      <c r="D3" s="334"/>
      <c r="E3" s="335" t="s">
        <v>5</v>
      </c>
      <c r="F3" s="333" t="s">
        <v>6</v>
      </c>
      <c r="G3" s="334"/>
      <c r="H3" s="335" t="s">
        <v>5</v>
      </c>
      <c r="I3" s="333" t="s">
        <v>7</v>
      </c>
      <c r="J3" s="334"/>
      <c r="K3" s="335" t="s">
        <v>5</v>
      </c>
      <c r="L3" s="333" t="s">
        <v>8</v>
      </c>
      <c r="M3" s="334"/>
      <c r="N3" s="335" t="s">
        <v>5</v>
      </c>
      <c r="O3" s="333" t="s">
        <v>19</v>
      </c>
      <c r="P3" s="334"/>
      <c r="Q3" s="335" t="s">
        <v>5</v>
      </c>
      <c r="R3" s="333" t="s">
        <v>9</v>
      </c>
      <c r="S3" s="360"/>
      <c r="T3" s="361" t="s">
        <v>58</v>
      </c>
      <c r="U3" s="362"/>
      <c r="V3" s="362"/>
      <c r="W3" s="363"/>
    </row>
    <row r="4" spans="1:84" ht="40.35" customHeight="1" thickBot="1">
      <c r="A4" s="344"/>
      <c r="B4" s="336"/>
      <c r="C4" s="12" t="s">
        <v>10</v>
      </c>
      <c r="D4" s="13" t="s">
        <v>20</v>
      </c>
      <c r="E4" s="336"/>
      <c r="F4" s="12" t="s">
        <v>10</v>
      </c>
      <c r="G4" s="13" t="s">
        <v>20</v>
      </c>
      <c r="H4" s="336"/>
      <c r="I4" s="11" t="s">
        <v>10</v>
      </c>
      <c r="J4" s="10" t="s">
        <v>20</v>
      </c>
      <c r="K4" s="336"/>
      <c r="L4" s="11" t="s">
        <v>10</v>
      </c>
      <c r="M4" s="10" t="s">
        <v>20</v>
      </c>
      <c r="N4" s="336"/>
      <c r="O4" s="9" t="s">
        <v>10</v>
      </c>
      <c r="P4" s="10" t="s">
        <v>20</v>
      </c>
      <c r="Q4" s="336"/>
      <c r="R4" s="11" t="s">
        <v>10</v>
      </c>
      <c r="S4" s="54" t="s">
        <v>20</v>
      </c>
      <c r="T4" s="55" t="s">
        <v>59</v>
      </c>
      <c r="U4" s="56" t="s">
        <v>60</v>
      </c>
      <c r="V4" s="57" t="s">
        <v>61</v>
      </c>
      <c r="W4" s="56" t="s">
        <v>11</v>
      </c>
    </row>
    <row r="5" spans="1:84" ht="25.35" customHeight="1">
      <c r="A5" s="58">
        <v>1</v>
      </c>
      <c r="B5" s="349" t="s">
        <v>21</v>
      </c>
      <c r="C5" s="124" t="s">
        <v>77</v>
      </c>
      <c r="D5" s="62">
        <v>100</v>
      </c>
      <c r="E5" s="349" t="s">
        <v>170</v>
      </c>
      <c r="F5" s="34" t="s">
        <v>62</v>
      </c>
      <c r="G5" s="132">
        <v>55</v>
      </c>
      <c r="H5" s="349" t="s">
        <v>174</v>
      </c>
      <c r="I5" s="34" t="s">
        <v>105</v>
      </c>
      <c r="J5" s="132">
        <v>80</v>
      </c>
      <c r="K5" s="364" t="s">
        <v>297</v>
      </c>
      <c r="L5" s="34" t="s">
        <v>39</v>
      </c>
      <c r="M5" s="132">
        <v>30</v>
      </c>
      <c r="N5" s="349" t="s">
        <v>292</v>
      </c>
      <c r="O5" s="14" t="s">
        <v>63</v>
      </c>
      <c r="P5" s="62">
        <v>110</v>
      </c>
      <c r="Q5" s="349" t="s">
        <v>176</v>
      </c>
      <c r="R5" s="98" t="s">
        <v>45</v>
      </c>
      <c r="S5" s="142">
        <v>10</v>
      </c>
      <c r="T5" s="240" t="s">
        <v>12</v>
      </c>
      <c r="U5" s="241"/>
      <c r="V5" s="242" t="s">
        <v>13</v>
      </c>
      <c r="W5" s="243">
        <v>5.0999999999999996</v>
      </c>
    </row>
    <row r="6" spans="1:84" ht="25.35" customHeight="1">
      <c r="A6" s="59" t="s">
        <v>22</v>
      </c>
      <c r="B6" s="350"/>
      <c r="C6" s="25"/>
      <c r="D6" s="106"/>
      <c r="E6" s="350"/>
      <c r="F6" s="15" t="s">
        <v>142</v>
      </c>
      <c r="G6" s="132">
        <v>20</v>
      </c>
      <c r="H6" s="350"/>
      <c r="I6" s="15" t="s">
        <v>64</v>
      </c>
      <c r="J6" s="132"/>
      <c r="K6" s="365"/>
      <c r="L6" s="15" t="s">
        <v>73</v>
      </c>
      <c r="M6" s="132">
        <v>5</v>
      </c>
      <c r="N6" s="350"/>
      <c r="O6" s="15" t="s">
        <v>66</v>
      </c>
      <c r="P6" s="138" t="s">
        <v>67</v>
      </c>
      <c r="Q6" s="350"/>
      <c r="R6" s="26" t="s">
        <v>106</v>
      </c>
      <c r="S6" s="143"/>
      <c r="T6" s="244">
        <f>W5*2+W6*7+W7*1</f>
        <v>27.400000000000002</v>
      </c>
      <c r="U6" s="245">
        <f>(T6*4)/T12</f>
        <v>0.15347990477524157</v>
      </c>
      <c r="V6" s="246" t="s">
        <v>69</v>
      </c>
      <c r="W6" s="247">
        <v>2.2000000000000002</v>
      </c>
    </row>
    <row r="7" spans="1:84" ht="25.35" customHeight="1">
      <c r="A7" s="59">
        <v>5</v>
      </c>
      <c r="B7" s="350"/>
      <c r="C7" s="25"/>
      <c r="D7" s="106"/>
      <c r="E7" s="350"/>
      <c r="F7" s="15"/>
      <c r="G7" s="132"/>
      <c r="H7" s="350"/>
      <c r="I7" s="15" t="s">
        <v>175</v>
      </c>
      <c r="J7" s="138" t="s">
        <v>35</v>
      </c>
      <c r="K7" s="365"/>
      <c r="L7" s="15" t="s">
        <v>131</v>
      </c>
      <c r="M7" s="132">
        <v>3</v>
      </c>
      <c r="N7" s="350"/>
      <c r="O7" s="15" t="s">
        <v>70</v>
      </c>
      <c r="P7" s="138" t="s">
        <v>67</v>
      </c>
      <c r="Q7" s="350"/>
      <c r="R7" s="26" t="s">
        <v>86</v>
      </c>
      <c r="S7" s="143">
        <v>10</v>
      </c>
      <c r="T7" s="248" t="s">
        <v>14</v>
      </c>
      <c r="U7" s="249"/>
      <c r="V7" s="246" t="s">
        <v>0</v>
      </c>
      <c r="W7" s="250">
        <v>1.8</v>
      </c>
    </row>
    <row r="8" spans="1:84" ht="25.35" customHeight="1">
      <c r="A8" s="59" t="s">
        <v>23</v>
      </c>
      <c r="B8" s="350"/>
      <c r="C8" s="25"/>
      <c r="D8" s="106"/>
      <c r="E8" s="350"/>
      <c r="F8" s="22"/>
      <c r="G8" s="132"/>
      <c r="H8" s="350"/>
      <c r="I8" s="22"/>
      <c r="J8" s="132"/>
      <c r="K8" s="365"/>
      <c r="L8" s="22" t="s">
        <v>38</v>
      </c>
      <c r="M8" s="132">
        <v>3</v>
      </c>
      <c r="N8" s="350"/>
      <c r="O8" s="15"/>
      <c r="P8" s="138"/>
      <c r="Q8" s="350"/>
      <c r="R8" s="20" t="s">
        <v>97</v>
      </c>
      <c r="S8" s="107"/>
      <c r="T8" s="244">
        <f>W6*5+W9*5</f>
        <v>22.5</v>
      </c>
      <c r="U8" s="245">
        <f>(T8*9)/T12</f>
        <v>0.28357372916958407</v>
      </c>
      <c r="V8" s="246" t="s">
        <v>1</v>
      </c>
      <c r="W8" s="247">
        <v>1</v>
      </c>
    </row>
    <row r="9" spans="1:84" ht="25.35" customHeight="1">
      <c r="A9" s="59" t="s">
        <v>72</v>
      </c>
      <c r="B9" s="350"/>
      <c r="C9" s="25"/>
      <c r="D9" s="106"/>
      <c r="E9" s="350"/>
      <c r="F9" s="25"/>
      <c r="G9" s="106"/>
      <c r="H9" s="350"/>
      <c r="I9" s="25"/>
      <c r="J9" s="106"/>
      <c r="K9" s="365"/>
      <c r="L9" s="26"/>
      <c r="M9" s="132"/>
      <c r="N9" s="350"/>
      <c r="O9" s="139"/>
      <c r="P9" s="74"/>
      <c r="Q9" s="350"/>
      <c r="R9" s="20" t="s">
        <v>38</v>
      </c>
      <c r="S9" s="107">
        <v>3</v>
      </c>
      <c r="T9" s="251" t="s">
        <v>15</v>
      </c>
      <c r="U9" s="249"/>
      <c r="V9" s="252" t="s">
        <v>16</v>
      </c>
      <c r="W9" s="253">
        <v>2.2999999999999998</v>
      </c>
    </row>
    <row r="10" spans="1:84" ht="25.35" customHeight="1" thickBot="1">
      <c r="A10" s="59" t="s">
        <v>25</v>
      </c>
      <c r="B10" s="350"/>
      <c r="C10" s="25"/>
      <c r="D10" s="106"/>
      <c r="E10" s="350"/>
      <c r="F10" s="25"/>
      <c r="G10" s="106"/>
      <c r="H10" s="350"/>
      <c r="I10" s="25"/>
      <c r="J10" s="106"/>
      <c r="K10" s="365"/>
      <c r="L10" s="33"/>
      <c r="M10" s="152"/>
      <c r="N10" s="350"/>
      <c r="O10" s="140"/>
      <c r="P10" s="86"/>
      <c r="Q10" s="350"/>
      <c r="R10" s="20" t="s">
        <v>116</v>
      </c>
      <c r="S10" s="107" t="s">
        <v>30</v>
      </c>
      <c r="T10" s="244">
        <f>W5*15+W7*5+W8*15</f>
        <v>100.5</v>
      </c>
      <c r="U10" s="245">
        <f>(T10*4)/T12</f>
        <v>0.56294636605517434</v>
      </c>
      <c r="V10" s="246" t="s">
        <v>17</v>
      </c>
      <c r="W10" s="254">
        <f>W5*70+W6*75+W7*25+W8*60+W9*45</f>
        <v>730.5</v>
      </c>
    </row>
    <row r="11" spans="1:84" ht="25.35" customHeight="1">
      <c r="A11" s="59" t="s">
        <v>74</v>
      </c>
      <c r="B11" s="350"/>
      <c r="C11" s="25"/>
      <c r="D11" s="74"/>
      <c r="E11" s="350"/>
      <c r="F11" s="25"/>
      <c r="G11" s="74"/>
      <c r="H11" s="350"/>
      <c r="I11" s="25"/>
      <c r="J11" s="74"/>
      <c r="K11" s="365"/>
      <c r="L11" s="21"/>
      <c r="M11" s="74"/>
      <c r="N11" s="350"/>
      <c r="O11" s="64" t="s">
        <v>290</v>
      </c>
      <c r="P11" s="286" t="s">
        <v>291</v>
      </c>
      <c r="Q11" s="350"/>
      <c r="R11" s="20" t="s">
        <v>34</v>
      </c>
      <c r="S11" s="107" t="s">
        <v>30</v>
      </c>
      <c r="T11" s="248" t="s">
        <v>18</v>
      </c>
      <c r="U11" s="255"/>
      <c r="V11" s="256"/>
      <c r="W11" s="257"/>
    </row>
    <row r="12" spans="1:84" s="2" customFormat="1" ht="25.35" customHeight="1" thickBot="1">
      <c r="A12" s="60" t="s">
        <v>26</v>
      </c>
      <c r="B12" s="350"/>
      <c r="C12" s="116"/>
      <c r="D12" s="86"/>
      <c r="E12" s="350"/>
      <c r="F12" s="27" t="s">
        <v>151</v>
      </c>
      <c r="G12" s="86"/>
      <c r="H12" s="350"/>
      <c r="I12" s="116"/>
      <c r="J12" s="86"/>
      <c r="K12" s="365"/>
      <c r="L12" s="15"/>
      <c r="M12" s="132"/>
      <c r="N12" s="350"/>
      <c r="O12" s="140"/>
      <c r="P12" s="86"/>
      <c r="Q12" s="350"/>
      <c r="R12" s="20"/>
      <c r="S12" s="107"/>
      <c r="T12" s="258">
        <f>(T6*4)+(T8*9)+(T10*4)</f>
        <v>714.1</v>
      </c>
      <c r="U12" s="259"/>
      <c r="V12" s="256"/>
      <c r="W12" s="257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ht="25.35" customHeight="1" thickBot="1">
      <c r="A13" s="61"/>
      <c r="B13" s="351"/>
      <c r="C13" s="92"/>
      <c r="D13" s="90"/>
      <c r="E13" s="353"/>
      <c r="F13" s="92"/>
      <c r="G13" s="90"/>
      <c r="H13" s="353"/>
      <c r="I13" s="92"/>
      <c r="J13" s="90"/>
      <c r="K13" s="366"/>
      <c r="M13" s="90"/>
      <c r="N13" s="353"/>
      <c r="O13" s="141"/>
      <c r="P13" s="90"/>
      <c r="Q13" s="353"/>
      <c r="R13" s="114"/>
      <c r="S13" s="115"/>
      <c r="T13" s="260"/>
      <c r="U13" s="261"/>
      <c r="V13" s="262"/>
      <c r="W13" s="263"/>
    </row>
    <row r="14" spans="1:84" ht="25.35" customHeight="1">
      <c r="A14" s="58">
        <f>A5</f>
        <v>1</v>
      </c>
      <c r="B14" s="349" t="s">
        <v>76</v>
      </c>
      <c r="C14" s="124" t="s">
        <v>77</v>
      </c>
      <c r="D14" s="62">
        <v>80</v>
      </c>
      <c r="E14" s="349" t="s">
        <v>177</v>
      </c>
      <c r="F14" s="98" t="s">
        <v>37</v>
      </c>
      <c r="G14" s="99">
        <v>50</v>
      </c>
      <c r="H14" s="349" t="s">
        <v>244</v>
      </c>
      <c r="I14" s="34" t="s">
        <v>146</v>
      </c>
      <c r="J14" s="132">
        <v>30</v>
      </c>
      <c r="K14" s="349" t="s">
        <v>277</v>
      </c>
      <c r="L14" s="34" t="s">
        <v>264</v>
      </c>
      <c r="M14" s="132">
        <v>15</v>
      </c>
      <c r="N14" s="349" t="s">
        <v>36</v>
      </c>
      <c r="O14" s="64" t="s">
        <v>158</v>
      </c>
      <c r="P14" s="213">
        <v>110</v>
      </c>
      <c r="Q14" s="349" t="s">
        <v>181</v>
      </c>
      <c r="R14" s="26" t="s">
        <v>127</v>
      </c>
      <c r="S14" s="143">
        <v>3</v>
      </c>
      <c r="T14" s="240" t="s">
        <v>12</v>
      </c>
      <c r="U14" s="241"/>
      <c r="V14" s="242" t="s">
        <v>13</v>
      </c>
      <c r="W14" s="243">
        <v>5.2</v>
      </c>
    </row>
    <row r="15" spans="1:84" ht="25.35" customHeight="1">
      <c r="A15" s="59" t="s">
        <v>22</v>
      </c>
      <c r="B15" s="350"/>
      <c r="C15" s="25" t="s">
        <v>79</v>
      </c>
      <c r="D15" s="106">
        <v>20</v>
      </c>
      <c r="E15" s="350"/>
      <c r="F15" s="16" t="s">
        <v>83</v>
      </c>
      <c r="G15" s="217"/>
      <c r="H15" s="350"/>
      <c r="I15" s="15" t="s">
        <v>180</v>
      </c>
      <c r="J15" s="132"/>
      <c r="K15" s="350"/>
      <c r="L15" s="26" t="s">
        <v>133</v>
      </c>
      <c r="M15" s="132">
        <v>8</v>
      </c>
      <c r="N15" s="350"/>
      <c r="O15" s="75" t="s">
        <v>66</v>
      </c>
      <c r="P15" s="214" t="s">
        <v>67</v>
      </c>
      <c r="Q15" s="350"/>
      <c r="R15" s="20" t="s">
        <v>38</v>
      </c>
      <c r="S15" s="107">
        <v>3</v>
      </c>
      <c r="T15" s="244">
        <f>W14*2+W15*7+W16*1</f>
        <v>27.600000000000005</v>
      </c>
      <c r="U15" s="245">
        <f>(T15*4)/T21</f>
        <v>0.16704493871992737</v>
      </c>
      <c r="V15" s="246" t="s">
        <v>69</v>
      </c>
      <c r="W15" s="247">
        <v>2.2000000000000002</v>
      </c>
    </row>
    <row r="16" spans="1:84" ht="25.35" customHeight="1">
      <c r="A16" s="59">
        <f>A7+1</f>
        <v>6</v>
      </c>
      <c r="B16" s="350"/>
      <c r="C16" s="25"/>
      <c r="D16" s="106"/>
      <c r="E16" s="350"/>
      <c r="F16" s="116" t="s">
        <v>98</v>
      </c>
      <c r="G16" s="81">
        <v>35</v>
      </c>
      <c r="H16" s="350"/>
      <c r="I16" s="15" t="s">
        <v>38</v>
      </c>
      <c r="J16" s="132">
        <v>3</v>
      </c>
      <c r="K16" s="350"/>
      <c r="L16" s="15" t="s">
        <v>38</v>
      </c>
      <c r="M16" s="132">
        <v>3</v>
      </c>
      <c r="N16" s="350"/>
      <c r="O16" s="75" t="s">
        <v>70</v>
      </c>
      <c r="P16" s="214" t="s">
        <v>67</v>
      </c>
      <c r="Q16" s="350"/>
      <c r="R16" s="20" t="s">
        <v>182</v>
      </c>
      <c r="S16" s="107" t="s">
        <v>35</v>
      </c>
      <c r="T16" s="248" t="s">
        <v>14</v>
      </c>
      <c r="U16" s="249"/>
      <c r="V16" s="246" t="s">
        <v>0</v>
      </c>
      <c r="W16" s="250">
        <v>1.8</v>
      </c>
    </row>
    <row r="17" spans="1:87" ht="25.35" customHeight="1">
      <c r="A17" s="59" t="s">
        <v>23</v>
      </c>
      <c r="B17" s="350"/>
      <c r="C17" s="25"/>
      <c r="D17" s="106"/>
      <c r="E17" s="350"/>
      <c r="F17" s="218" t="s">
        <v>178</v>
      </c>
      <c r="G17" s="103"/>
      <c r="H17" s="350"/>
      <c r="I17" s="22" t="s">
        <v>131</v>
      </c>
      <c r="J17" s="132">
        <v>3</v>
      </c>
      <c r="K17" s="350"/>
      <c r="L17" s="15" t="s">
        <v>142</v>
      </c>
      <c r="M17" s="132">
        <v>10</v>
      </c>
      <c r="N17" s="350"/>
      <c r="O17" s="88" t="s">
        <v>155</v>
      </c>
      <c r="P17" s="214"/>
      <c r="Q17" s="350"/>
      <c r="R17" s="20" t="s">
        <v>131</v>
      </c>
      <c r="S17" s="107">
        <v>3</v>
      </c>
      <c r="T17" s="244">
        <f>W15*5+W18*5</f>
        <v>22.5</v>
      </c>
      <c r="U17" s="245">
        <f>(T17*9)/T21</f>
        <v>0.30640036314117108</v>
      </c>
      <c r="V17" s="246" t="s">
        <v>1</v>
      </c>
      <c r="W17" s="247">
        <v>0</v>
      </c>
    </row>
    <row r="18" spans="1:87" ht="25.35" customHeight="1">
      <c r="A18" s="59" t="s">
        <v>24</v>
      </c>
      <c r="B18" s="350"/>
      <c r="C18" s="25"/>
      <c r="D18" s="106"/>
      <c r="E18" s="350"/>
      <c r="F18" s="155" t="s">
        <v>179</v>
      </c>
      <c r="G18" s="74" t="s">
        <v>35</v>
      </c>
      <c r="H18" s="350"/>
      <c r="I18" s="25" t="s">
        <v>87</v>
      </c>
      <c r="J18" s="106">
        <v>3</v>
      </c>
      <c r="K18" s="350"/>
      <c r="L18" s="25"/>
      <c r="M18" s="106"/>
      <c r="N18" s="350"/>
      <c r="O18" s="83"/>
      <c r="P18" s="176"/>
      <c r="Q18" s="350"/>
      <c r="R18" s="20"/>
      <c r="S18" s="107"/>
      <c r="T18" s="251" t="s">
        <v>15</v>
      </c>
      <c r="U18" s="249"/>
      <c r="V18" s="252" t="s">
        <v>16</v>
      </c>
      <c r="W18" s="253">
        <v>2.2999999999999998</v>
      </c>
    </row>
    <row r="19" spans="1:87" ht="25.35" customHeight="1">
      <c r="A19" s="59" t="s">
        <v>25</v>
      </c>
      <c r="B19" s="350"/>
      <c r="C19" s="25"/>
      <c r="D19" s="106"/>
      <c r="E19" s="350"/>
      <c r="F19" s="21" t="s">
        <v>40</v>
      </c>
      <c r="G19" s="74" t="s">
        <v>35</v>
      </c>
      <c r="H19" s="350"/>
      <c r="I19" s="25"/>
      <c r="J19" s="106"/>
      <c r="K19" s="350"/>
      <c r="L19" s="25"/>
      <c r="M19" s="106"/>
      <c r="N19" s="350"/>
      <c r="O19" s="83"/>
      <c r="P19" s="176"/>
      <c r="Q19" s="350"/>
      <c r="R19" s="20"/>
      <c r="S19" s="107"/>
      <c r="T19" s="244">
        <f>W14*15+W16*5+W17*15</f>
        <v>87</v>
      </c>
      <c r="U19" s="245">
        <f>(T19*4)/T21</f>
        <v>0.52655469813890143</v>
      </c>
      <c r="V19" s="246" t="s">
        <v>17</v>
      </c>
      <c r="W19" s="254">
        <f>W14*70+W15*75+W16*25+W17*60+W18*45</f>
        <v>677.5</v>
      </c>
    </row>
    <row r="20" spans="1:87" ht="25.35" customHeight="1">
      <c r="A20" s="59" t="s">
        <v>84</v>
      </c>
      <c r="B20" s="350"/>
      <c r="C20" s="25"/>
      <c r="D20" s="74"/>
      <c r="E20" s="350"/>
      <c r="F20" s="15"/>
      <c r="G20" s="74"/>
      <c r="H20" s="350"/>
      <c r="I20" s="25"/>
      <c r="J20" s="74"/>
      <c r="K20" s="350"/>
      <c r="L20" s="25"/>
      <c r="M20" s="74"/>
      <c r="N20" s="350"/>
      <c r="O20" s="83"/>
      <c r="P20" s="176"/>
      <c r="Q20" s="350"/>
      <c r="R20" s="20"/>
      <c r="S20" s="107"/>
      <c r="T20" s="248" t="s">
        <v>18</v>
      </c>
      <c r="U20" s="255"/>
      <c r="V20" s="256"/>
      <c r="W20" s="257"/>
    </row>
    <row r="21" spans="1:87" s="2" customFormat="1" ht="25.35" customHeight="1" thickBot="1">
      <c r="A21" s="60" t="s">
        <v>26</v>
      </c>
      <c r="B21" s="350"/>
      <c r="C21" s="116"/>
      <c r="D21" s="86"/>
      <c r="E21" s="350"/>
      <c r="F21" s="27" t="s">
        <v>119</v>
      </c>
      <c r="G21" s="149"/>
      <c r="H21" s="350"/>
      <c r="I21" s="116"/>
      <c r="J21" s="86"/>
      <c r="K21" s="350"/>
      <c r="L21" s="116"/>
      <c r="M21" s="86"/>
      <c r="N21" s="350"/>
      <c r="O21" s="25"/>
      <c r="P21" s="215"/>
      <c r="Q21" s="350"/>
      <c r="R21" s="20"/>
      <c r="S21" s="107"/>
      <c r="T21" s="258">
        <f>(T15*4)+(T17*9)+(T19*4)</f>
        <v>660.90000000000009</v>
      </c>
      <c r="U21" s="259"/>
      <c r="V21" s="256"/>
      <c r="W21" s="257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</row>
    <row r="22" spans="1:87" ht="25.35" customHeight="1" thickBot="1">
      <c r="A22" s="61"/>
      <c r="B22" s="351"/>
      <c r="C22" s="125"/>
      <c r="D22" s="90"/>
      <c r="E22" s="353"/>
      <c r="F22" s="31"/>
      <c r="G22" s="90"/>
      <c r="H22" s="353"/>
      <c r="I22" s="92"/>
      <c r="J22" s="90"/>
      <c r="K22" s="353"/>
      <c r="L22" s="92"/>
      <c r="M22" s="90"/>
      <c r="N22" s="353"/>
      <c r="O22" s="285"/>
      <c r="P22" s="216"/>
      <c r="Q22" s="353"/>
      <c r="R22" s="114"/>
      <c r="S22" s="115"/>
      <c r="T22" s="264"/>
      <c r="U22" s="265"/>
      <c r="V22" s="266"/>
      <c r="W22" s="267"/>
    </row>
    <row r="23" spans="1:87" ht="25.35" customHeight="1">
      <c r="A23" s="58">
        <f>A5</f>
        <v>1</v>
      </c>
      <c r="B23" s="354" t="s">
        <v>258</v>
      </c>
      <c r="C23" s="124" t="s">
        <v>77</v>
      </c>
      <c r="D23" s="62">
        <v>90</v>
      </c>
      <c r="E23" s="349" t="s">
        <v>183</v>
      </c>
      <c r="F23" s="63" t="s">
        <v>90</v>
      </c>
      <c r="G23" s="172">
        <v>65</v>
      </c>
      <c r="H23" s="349" t="s">
        <v>260</v>
      </c>
      <c r="I23" s="34" t="s">
        <v>138</v>
      </c>
      <c r="J23" s="132">
        <v>30</v>
      </c>
      <c r="K23" s="349" t="s">
        <v>262</v>
      </c>
      <c r="L23" s="66" t="s">
        <v>263</v>
      </c>
      <c r="M23" s="67">
        <v>30</v>
      </c>
      <c r="N23" s="354" t="s">
        <v>48</v>
      </c>
      <c r="O23" s="64" t="s">
        <v>95</v>
      </c>
      <c r="P23" s="65">
        <v>110</v>
      </c>
      <c r="Q23" s="349" t="s">
        <v>136</v>
      </c>
      <c r="R23" s="98" t="s">
        <v>45</v>
      </c>
      <c r="S23" s="142">
        <v>10</v>
      </c>
      <c r="T23" s="240" t="s">
        <v>12</v>
      </c>
      <c r="U23" s="241"/>
      <c r="V23" s="242" t="s">
        <v>13</v>
      </c>
      <c r="W23" s="243">
        <v>5.4</v>
      </c>
    </row>
    <row r="24" spans="1:87" ht="25.35" customHeight="1">
      <c r="A24" s="59" t="s">
        <v>22</v>
      </c>
      <c r="B24" s="355"/>
      <c r="C24" s="25" t="s">
        <v>143</v>
      </c>
      <c r="D24" s="106">
        <v>5</v>
      </c>
      <c r="E24" s="350"/>
      <c r="F24" s="25" t="s">
        <v>33</v>
      </c>
      <c r="G24" s="74"/>
      <c r="H24" s="350"/>
      <c r="I24" s="25" t="s">
        <v>224</v>
      </c>
      <c r="J24" s="106">
        <v>5</v>
      </c>
      <c r="K24" s="350"/>
      <c r="L24" s="85"/>
      <c r="M24" s="74"/>
      <c r="N24" s="355"/>
      <c r="O24" s="75" t="s">
        <v>66</v>
      </c>
      <c r="P24" s="76" t="s">
        <v>67</v>
      </c>
      <c r="Q24" s="350"/>
      <c r="R24" s="26" t="s">
        <v>106</v>
      </c>
      <c r="S24" s="143"/>
      <c r="T24" s="244">
        <f>W23*2+W24*7+W25*1</f>
        <v>28.000000000000004</v>
      </c>
      <c r="U24" s="245">
        <f>(T24*4)/T30</f>
        <v>0.16494845360824745</v>
      </c>
      <c r="V24" s="246" t="s">
        <v>69</v>
      </c>
      <c r="W24" s="247">
        <v>2.2000000000000002</v>
      </c>
    </row>
    <row r="25" spans="1:87" ht="25.35" customHeight="1">
      <c r="A25" s="59">
        <f>A16+1</f>
        <v>7</v>
      </c>
      <c r="B25" s="355"/>
      <c r="C25" s="25" t="s">
        <v>44</v>
      </c>
      <c r="D25" s="106">
        <v>5</v>
      </c>
      <c r="E25" s="350"/>
      <c r="F25" s="25" t="s">
        <v>184</v>
      </c>
      <c r="G25" s="74" t="s">
        <v>35</v>
      </c>
      <c r="H25" s="350"/>
      <c r="I25" s="15" t="s">
        <v>38</v>
      </c>
      <c r="J25" s="132">
        <v>3</v>
      </c>
      <c r="K25" s="350"/>
      <c r="L25" s="15"/>
      <c r="M25" s="74"/>
      <c r="N25" s="355"/>
      <c r="O25" s="75" t="s">
        <v>70</v>
      </c>
      <c r="P25" s="76" t="s">
        <v>67</v>
      </c>
      <c r="Q25" s="350"/>
      <c r="R25" s="26" t="s">
        <v>137</v>
      </c>
      <c r="S25" s="143">
        <v>15</v>
      </c>
      <c r="T25" s="248" t="s">
        <v>14</v>
      </c>
      <c r="U25" s="249"/>
      <c r="V25" s="246" t="s">
        <v>0</v>
      </c>
      <c r="W25" s="250">
        <v>1.8</v>
      </c>
    </row>
    <row r="26" spans="1:87" ht="25.35" customHeight="1">
      <c r="A26" s="59" t="s">
        <v>23</v>
      </c>
      <c r="B26" s="355"/>
      <c r="C26" s="25" t="s">
        <v>83</v>
      </c>
      <c r="D26" s="106"/>
      <c r="E26" s="350"/>
      <c r="F26" s="26" t="s">
        <v>39</v>
      </c>
      <c r="G26" s="69">
        <v>10</v>
      </c>
      <c r="H26" s="350"/>
      <c r="I26" s="22" t="s">
        <v>131</v>
      </c>
      <c r="J26" s="132">
        <v>3</v>
      </c>
      <c r="K26" s="350"/>
      <c r="L26" s="22"/>
      <c r="M26" s="74"/>
      <c r="N26" s="355"/>
      <c r="O26" s="75"/>
      <c r="P26" s="76"/>
      <c r="Q26" s="350"/>
      <c r="R26" s="20"/>
      <c r="S26" s="107"/>
      <c r="T26" s="244">
        <f>W24*5+W27*5</f>
        <v>23</v>
      </c>
      <c r="U26" s="245">
        <f>(T26*9)/T30</f>
        <v>0.30486008836524303</v>
      </c>
      <c r="V26" s="246" t="s">
        <v>1</v>
      </c>
      <c r="W26" s="247">
        <v>0</v>
      </c>
    </row>
    <row r="27" spans="1:87" ht="25.35" customHeight="1">
      <c r="A27" s="59" t="s">
        <v>24</v>
      </c>
      <c r="B27" s="355"/>
      <c r="C27" s="25" t="s">
        <v>38</v>
      </c>
      <c r="D27" s="106">
        <v>3</v>
      </c>
      <c r="E27" s="350"/>
      <c r="F27" s="15" t="s">
        <v>38</v>
      </c>
      <c r="G27" s="74">
        <v>3</v>
      </c>
      <c r="H27" s="350"/>
      <c r="I27" s="25" t="s">
        <v>111</v>
      </c>
      <c r="J27" s="106" t="s">
        <v>35</v>
      </c>
      <c r="K27" s="350"/>
      <c r="L27" s="22"/>
      <c r="M27" s="74"/>
      <c r="N27" s="355"/>
      <c r="O27" s="83"/>
      <c r="P27" s="81"/>
      <c r="Q27" s="350"/>
      <c r="R27" s="20"/>
      <c r="S27" s="107"/>
      <c r="T27" s="251" t="s">
        <v>15</v>
      </c>
      <c r="U27" s="249"/>
      <c r="V27" s="252" t="s">
        <v>16</v>
      </c>
      <c r="W27" s="253">
        <v>2.4</v>
      </c>
    </row>
    <row r="28" spans="1:87" ht="25.35" customHeight="1">
      <c r="A28" s="59" t="s">
        <v>25</v>
      </c>
      <c r="B28" s="355"/>
      <c r="C28" s="26" t="s">
        <v>86</v>
      </c>
      <c r="D28" s="78">
        <v>5</v>
      </c>
      <c r="E28" s="350"/>
      <c r="F28" s="27"/>
      <c r="G28" s="133"/>
      <c r="H28" s="350"/>
      <c r="I28" s="25"/>
      <c r="J28" s="106"/>
      <c r="K28" s="350"/>
      <c r="L28" s="22"/>
      <c r="M28" s="17"/>
      <c r="N28" s="355"/>
      <c r="O28" s="83"/>
      <c r="P28" s="81"/>
      <c r="Q28" s="350"/>
      <c r="R28" s="20"/>
      <c r="S28" s="107"/>
      <c r="T28" s="244">
        <f>W23*15+W25*5+W26*15</f>
        <v>90</v>
      </c>
      <c r="U28" s="245">
        <f>(T28*4)/T30</f>
        <v>0.53019145802650958</v>
      </c>
      <c r="V28" s="246" t="s">
        <v>17</v>
      </c>
      <c r="W28" s="254">
        <f>W23*70+W24*75+W25*25+W26*60+W27*45</f>
        <v>696</v>
      </c>
    </row>
    <row r="29" spans="1:87" ht="25.35" customHeight="1">
      <c r="A29" s="59" t="s">
        <v>27</v>
      </c>
      <c r="B29" s="355"/>
      <c r="C29" s="18" t="s">
        <v>40</v>
      </c>
      <c r="D29" s="149" t="s">
        <v>67</v>
      </c>
      <c r="E29" s="350"/>
      <c r="F29" s="283" t="s">
        <v>283</v>
      </c>
      <c r="G29" s="284"/>
      <c r="H29" s="350"/>
      <c r="I29" s="25"/>
      <c r="J29" s="74"/>
      <c r="K29" s="350"/>
      <c r="L29" s="23"/>
      <c r="M29" s="17"/>
      <c r="N29" s="355"/>
      <c r="O29" s="83"/>
      <c r="P29" s="81"/>
      <c r="Q29" s="350"/>
      <c r="R29" s="20"/>
      <c r="S29" s="107"/>
      <c r="T29" s="248" t="s">
        <v>18</v>
      </c>
      <c r="U29" s="255"/>
      <c r="V29" s="256"/>
      <c r="W29" s="257"/>
    </row>
    <row r="30" spans="1:87" s="2" customFormat="1" ht="25.35" customHeight="1" thickBot="1">
      <c r="A30" s="60" t="s">
        <v>26</v>
      </c>
      <c r="B30" s="355"/>
      <c r="C30" s="102"/>
      <c r="D30" s="129"/>
      <c r="E30" s="350"/>
      <c r="F30" s="27" t="s">
        <v>151</v>
      </c>
      <c r="G30" s="19"/>
      <c r="H30" s="350"/>
      <c r="I30" s="116"/>
      <c r="J30" s="86"/>
      <c r="K30" s="350"/>
      <c r="L30" s="25"/>
      <c r="M30" s="19"/>
      <c r="N30" s="355"/>
      <c r="O30" s="88"/>
      <c r="P30" s="89"/>
      <c r="Q30" s="350"/>
      <c r="R30" s="20"/>
      <c r="S30" s="107"/>
      <c r="T30" s="258">
        <f>(T24*4)+(T26*9)+(T28*4)</f>
        <v>679</v>
      </c>
      <c r="U30" s="259"/>
      <c r="V30" s="256"/>
      <c r="W30" s="257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7" ht="25.35" customHeight="1" thickBot="1">
      <c r="A31" s="61"/>
      <c r="B31" s="356"/>
      <c r="C31" s="96"/>
      <c r="D31" s="110"/>
      <c r="E31" s="367"/>
      <c r="F31" s="31"/>
      <c r="G31" s="32"/>
      <c r="H31" s="353"/>
      <c r="I31" s="92"/>
      <c r="J31" s="90"/>
      <c r="K31" s="353"/>
      <c r="L31" s="92"/>
      <c r="M31" s="93"/>
      <c r="N31" s="356"/>
      <c r="O31" s="94"/>
      <c r="P31" s="95"/>
      <c r="Q31" s="353"/>
      <c r="R31" s="114"/>
      <c r="S31" s="115"/>
      <c r="T31" s="268"/>
      <c r="U31" s="259"/>
      <c r="V31" s="269"/>
      <c r="W31" s="270"/>
    </row>
    <row r="32" spans="1:87" ht="25.35" customHeight="1">
      <c r="A32" s="97">
        <f>A23</f>
        <v>1</v>
      </c>
      <c r="B32" s="349" t="s">
        <v>47</v>
      </c>
      <c r="C32" s="124" t="s">
        <v>77</v>
      </c>
      <c r="D32" s="62">
        <v>80</v>
      </c>
      <c r="E32" s="349" t="s">
        <v>152</v>
      </c>
      <c r="F32" s="14" t="s">
        <v>118</v>
      </c>
      <c r="G32" s="99">
        <v>60</v>
      </c>
      <c r="H32" s="349" t="s">
        <v>185</v>
      </c>
      <c r="I32" s="34" t="s">
        <v>147</v>
      </c>
      <c r="J32" s="132">
        <v>30</v>
      </c>
      <c r="K32" s="349" t="s">
        <v>186</v>
      </c>
      <c r="L32" s="14" t="s">
        <v>94</v>
      </c>
      <c r="M32" s="62">
        <v>40</v>
      </c>
      <c r="N32" s="349" t="s">
        <v>36</v>
      </c>
      <c r="O32" s="64" t="s">
        <v>157</v>
      </c>
      <c r="P32" s="213">
        <v>110</v>
      </c>
      <c r="Q32" s="354" t="s">
        <v>187</v>
      </c>
      <c r="R32" s="177" t="s">
        <v>124</v>
      </c>
      <c r="S32" s="178">
        <v>20</v>
      </c>
      <c r="T32" s="240" t="s">
        <v>12</v>
      </c>
      <c r="U32" s="241"/>
      <c r="V32" s="242" t="s">
        <v>13</v>
      </c>
      <c r="W32" s="243">
        <v>5.3</v>
      </c>
    </row>
    <row r="33" spans="1:90" ht="25.35" customHeight="1">
      <c r="A33" s="101" t="s">
        <v>22</v>
      </c>
      <c r="B33" s="350"/>
      <c r="C33" s="25" t="s">
        <v>91</v>
      </c>
      <c r="D33" s="106">
        <v>20</v>
      </c>
      <c r="E33" s="350"/>
      <c r="F33" s="85" t="s">
        <v>135</v>
      </c>
      <c r="G33" s="86"/>
      <c r="H33" s="350"/>
      <c r="I33" s="22" t="s">
        <v>38</v>
      </c>
      <c r="J33" s="132">
        <v>3</v>
      </c>
      <c r="K33" s="350"/>
      <c r="L33" s="26" t="s">
        <v>131</v>
      </c>
      <c r="M33" s="74">
        <v>3</v>
      </c>
      <c r="N33" s="350"/>
      <c r="O33" s="75" t="s">
        <v>66</v>
      </c>
      <c r="P33" s="214" t="s">
        <v>67</v>
      </c>
      <c r="Q33" s="355"/>
      <c r="R33" s="179" t="s">
        <v>38</v>
      </c>
      <c r="S33" s="80">
        <v>3</v>
      </c>
      <c r="T33" s="244">
        <f>W32*2+W33*7+W34*1</f>
        <v>27.1</v>
      </c>
      <c r="U33" s="245">
        <f>(T33*4)/T39</f>
        <v>0.16193606214520467</v>
      </c>
      <c r="V33" s="246" t="s">
        <v>69</v>
      </c>
      <c r="W33" s="247">
        <v>2.1</v>
      </c>
    </row>
    <row r="34" spans="1:90" ht="25.35" customHeight="1">
      <c r="A34" s="101">
        <f>A25+1</f>
        <v>8</v>
      </c>
      <c r="B34" s="350"/>
      <c r="C34" s="25"/>
      <c r="D34" s="106"/>
      <c r="E34" s="350"/>
      <c r="F34" s="15" t="s">
        <v>31</v>
      </c>
      <c r="G34" s="148" t="s">
        <v>30</v>
      </c>
      <c r="H34" s="350"/>
      <c r="I34" s="25" t="s">
        <v>211</v>
      </c>
      <c r="J34" s="106">
        <v>25</v>
      </c>
      <c r="K34" s="350"/>
      <c r="L34" s="22" t="s">
        <v>38</v>
      </c>
      <c r="M34" s="74">
        <v>3</v>
      </c>
      <c r="N34" s="350"/>
      <c r="O34" s="75" t="s">
        <v>70</v>
      </c>
      <c r="P34" s="214" t="s">
        <v>67</v>
      </c>
      <c r="Q34" s="355"/>
      <c r="R34" s="22" t="s">
        <v>188</v>
      </c>
      <c r="S34" s="82">
        <v>8</v>
      </c>
      <c r="T34" s="248" t="s">
        <v>14</v>
      </c>
      <c r="U34" s="249"/>
      <c r="V34" s="246" t="s">
        <v>0</v>
      </c>
      <c r="W34" s="250">
        <v>1.8</v>
      </c>
    </row>
    <row r="35" spans="1:90" ht="25.35" customHeight="1">
      <c r="A35" s="101" t="s">
        <v>23</v>
      </c>
      <c r="B35" s="350"/>
      <c r="C35" s="25"/>
      <c r="D35" s="106"/>
      <c r="E35" s="350"/>
      <c r="F35" s="21" t="s">
        <v>88</v>
      </c>
      <c r="G35" s="71" t="s">
        <v>30</v>
      </c>
      <c r="H35" s="350"/>
      <c r="I35" s="85" t="s">
        <v>253</v>
      </c>
      <c r="J35" s="74"/>
      <c r="K35" s="350"/>
      <c r="L35" s="22"/>
      <c r="M35" s="74"/>
      <c r="N35" s="350"/>
      <c r="O35" s="88" t="s">
        <v>155</v>
      </c>
      <c r="P35" s="214"/>
      <c r="Q35" s="355"/>
      <c r="R35" s="175" t="s">
        <v>82</v>
      </c>
      <c r="S35" s="161"/>
      <c r="T35" s="244">
        <f>W33*5+W36*5</f>
        <v>23</v>
      </c>
      <c r="U35" s="245">
        <f>(T35*9)/T39</f>
        <v>0.30923214819241113</v>
      </c>
      <c r="V35" s="246" t="s">
        <v>1</v>
      </c>
      <c r="W35" s="247">
        <v>0</v>
      </c>
    </row>
    <row r="36" spans="1:90" ht="25.35" customHeight="1">
      <c r="A36" s="101" t="s">
        <v>24</v>
      </c>
      <c r="B36" s="350"/>
      <c r="C36" s="25"/>
      <c r="D36" s="106"/>
      <c r="E36" s="350"/>
      <c r="F36" s="15" t="s">
        <v>159</v>
      </c>
      <c r="G36" s="71" t="s">
        <v>30</v>
      </c>
      <c r="H36" s="350"/>
      <c r="I36" s="116" t="s">
        <v>108</v>
      </c>
      <c r="J36" s="86" t="s">
        <v>35</v>
      </c>
      <c r="K36" s="350"/>
      <c r="L36" s="108"/>
      <c r="M36" s="74"/>
      <c r="N36" s="350"/>
      <c r="O36" s="83"/>
      <c r="P36" s="176"/>
      <c r="Q36" s="355"/>
      <c r="R36" s="26"/>
      <c r="S36" s="82"/>
      <c r="T36" s="251" t="s">
        <v>15</v>
      </c>
      <c r="U36" s="249"/>
      <c r="V36" s="252" t="s">
        <v>16</v>
      </c>
      <c r="W36" s="253">
        <v>2.5</v>
      </c>
    </row>
    <row r="37" spans="1:90" ht="25.35" customHeight="1">
      <c r="A37" s="101" t="s">
        <v>25</v>
      </c>
      <c r="B37" s="350"/>
      <c r="C37" s="25"/>
      <c r="D37" s="106"/>
      <c r="E37" s="350"/>
      <c r="F37" s="21"/>
      <c r="G37" s="71"/>
      <c r="H37" s="350"/>
      <c r="I37" s="25"/>
      <c r="J37" s="74"/>
      <c r="K37" s="350"/>
      <c r="L37" s="25"/>
      <c r="M37" s="74"/>
      <c r="N37" s="350"/>
      <c r="O37" s="83"/>
      <c r="P37" s="176"/>
      <c r="Q37" s="355"/>
      <c r="R37" s="72"/>
      <c r="S37" s="161"/>
      <c r="T37" s="244">
        <f>W32*15+W34*5+W35*15</f>
        <v>88.5</v>
      </c>
      <c r="U37" s="245">
        <f>(T37*4)/T39</f>
        <v>0.5288317896623842</v>
      </c>
      <c r="V37" s="246" t="s">
        <v>17</v>
      </c>
      <c r="W37" s="254">
        <f>W32*70+W33*75+W34*25+W35*60+W36*45</f>
        <v>686</v>
      </c>
    </row>
    <row r="38" spans="1:90" ht="25.35" customHeight="1">
      <c r="A38" s="101" t="s">
        <v>28</v>
      </c>
      <c r="B38" s="350"/>
      <c r="C38" s="36"/>
      <c r="D38" s="74"/>
      <c r="E38" s="350"/>
      <c r="F38" s="15"/>
      <c r="H38" s="350"/>
      <c r="I38" s="116"/>
      <c r="J38" s="86"/>
      <c r="K38" s="350"/>
      <c r="L38" s="25"/>
      <c r="M38" s="74"/>
      <c r="N38" s="350"/>
      <c r="O38" s="83"/>
      <c r="P38" s="176"/>
      <c r="Q38" s="355"/>
      <c r="R38" s="118"/>
      <c r="S38" s="161"/>
      <c r="T38" s="248" t="s">
        <v>18</v>
      </c>
      <c r="U38" s="255"/>
      <c r="V38" s="256"/>
      <c r="W38" s="257"/>
    </row>
    <row r="39" spans="1:90" s="2" customFormat="1" ht="25.35" customHeight="1" thickBot="1">
      <c r="A39" s="111" t="s">
        <v>26</v>
      </c>
      <c r="B39" s="350"/>
      <c r="C39" s="36"/>
      <c r="D39" s="86"/>
      <c r="E39" s="350"/>
      <c r="F39" s="27" t="s">
        <v>125</v>
      </c>
      <c r="G39" s="86"/>
      <c r="H39" s="350"/>
      <c r="I39" s="116"/>
      <c r="J39" s="86"/>
      <c r="K39" s="350"/>
      <c r="L39" s="15"/>
      <c r="M39" s="86"/>
      <c r="N39" s="350"/>
      <c r="O39" s="88"/>
      <c r="P39" s="215"/>
      <c r="Q39" s="355"/>
      <c r="R39" s="118"/>
      <c r="S39" s="161"/>
      <c r="T39" s="258">
        <f>(T33*4)+(T35*9)+(T37*4)</f>
        <v>669.4</v>
      </c>
      <c r="U39" s="259"/>
      <c r="V39" s="256"/>
      <c r="W39" s="257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</row>
    <row r="40" spans="1:90" ht="25.35" customHeight="1" thickBot="1">
      <c r="A40" s="112"/>
      <c r="B40" s="351"/>
      <c r="C40" s="92"/>
      <c r="D40" s="90"/>
      <c r="E40" s="353"/>
      <c r="F40" s="31"/>
      <c r="G40" s="90"/>
      <c r="H40" s="353"/>
      <c r="I40" s="92"/>
      <c r="J40" s="90"/>
      <c r="K40" s="353"/>
      <c r="L40" s="31"/>
      <c r="M40" s="90"/>
      <c r="N40" s="353"/>
      <c r="O40" s="94"/>
      <c r="P40" s="216"/>
      <c r="Q40" s="356"/>
      <c r="R40" s="180"/>
      <c r="S40" s="181"/>
      <c r="T40" s="260"/>
      <c r="U40" s="261"/>
      <c r="V40" s="262"/>
      <c r="W40" s="263"/>
    </row>
    <row r="41" spans="1:90" ht="25.35" customHeight="1">
      <c r="A41" s="97">
        <f>A32</f>
        <v>1</v>
      </c>
      <c r="B41" s="357" t="s">
        <v>92</v>
      </c>
      <c r="C41" s="124" t="s">
        <v>93</v>
      </c>
      <c r="D41" s="62">
        <v>80</v>
      </c>
      <c r="E41" s="349" t="s">
        <v>189</v>
      </c>
      <c r="F41" s="63" t="s">
        <v>42</v>
      </c>
      <c r="G41" s="99">
        <v>90</v>
      </c>
      <c r="H41" s="349" t="s">
        <v>190</v>
      </c>
      <c r="I41" s="34" t="s">
        <v>46</v>
      </c>
      <c r="J41" s="132">
        <v>25</v>
      </c>
      <c r="K41" s="349" t="s">
        <v>191</v>
      </c>
      <c r="L41" s="34" t="s">
        <v>113</v>
      </c>
      <c r="M41" s="132">
        <v>30</v>
      </c>
      <c r="N41" s="349" t="s">
        <v>52</v>
      </c>
      <c r="O41" s="14" t="s">
        <v>85</v>
      </c>
      <c r="P41" s="62">
        <v>110</v>
      </c>
      <c r="Q41" s="349" t="s">
        <v>306</v>
      </c>
      <c r="R41" s="98" t="s">
        <v>39</v>
      </c>
      <c r="S41" s="142">
        <v>10</v>
      </c>
      <c r="T41" s="240" t="s">
        <v>12</v>
      </c>
      <c r="U41" s="241"/>
      <c r="V41" s="242" t="s">
        <v>13</v>
      </c>
      <c r="W41" s="243">
        <v>5.0999999999999996</v>
      </c>
    </row>
    <row r="42" spans="1:90" ht="25.35" customHeight="1">
      <c r="A42" s="101" t="s">
        <v>22</v>
      </c>
      <c r="B42" s="358"/>
      <c r="C42" s="25" t="s">
        <v>96</v>
      </c>
      <c r="D42" s="106">
        <v>20</v>
      </c>
      <c r="E42" s="350"/>
      <c r="F42" s="182" t="s">
        <v>80</v>
      </c>
      <c r="G42" s="217"/>
      <c r="H42" s="350"/>
      <c r="I42" s="15" t="s">
        <v>64</v>
      </c>
      <c r="J42" s="132"/>
      <c r="K42" s="350"/>
      <c r="L42" s="15" t="s">
        <v>38</v>
      </c>
      <c r="M42" s="132">
        <v>3</v>
      </c>
      <c r="N42" s="350"/>
      <c r="O42" s="15" t="s">
        <v>66</v>
      </c>
      <c r="P42" s="138" t="s">
        <v>67</v>
      </c>
      <c r="Q42" s="350"/>
      <c r="R42" s="26" t="s">
        <v>73</v>
      </c>
      <c r="S42" s="143">
        <v>5</v>
      </c>
      <c r="T42" s="244">
        <f>W41*2+W42*7+W43*1</f>
        <v>27.400000000000002</v>
      </c>
      <c r="U42" s="245">
        <f>(T42*4)/T48</f>
        <v>0.16641360461585181</v>
      </c>
      <c r="V42" s="246" t="s">
        <v>69</v>
      </c>
      <c r="W42" s="247">
        <v>2.2000000000000002</v>
      </c>
    </row>
    <row r="43" spans="1:90" ht="25.35" customHeight="1">
      <c r="A43" s="101">
        <f>A34+1</f>
        <v>9</v>
      </c>
      <c r="B43" s="358"/>
      <c r="C43" s="25"/>
      <c r="D43" s="106"/>
      <c r="E43" s="350"/>
      <c r="F43" s="25" t="s">
        <v>133</v>
      </c>
      <c r="G43" s="106">
        <v>5</v>
      </c>
      <c r="H43" s="350"/>
      <c r="I43" s="15" t="s">
        <v>86</v>
      </c>
      <c r="J43" s="106">
        <v>5</v>
      </c>
      <c r="K43" s="350"/>
      <c r="L43" s="15" t="s">
        <v>175</v>
      </c>
      <c r="M43" s="138" t="s">
        <v>35</v>
      </c>
      <c r="N43" s="350"/>
      <c r="O43" s="15" t="s">
        <v>70</v>
      </c>
      <c r="P43" s="138" t="s">
        <v>67</v>
      </c>
      <c r="Q43" s="350"/>
      <c r="R43" s="26" t="s">
        <v>38</v>
      </c>
      <c r="S43" s="143">
        <v>3</v>
      </c>
      <c r="T43" s="248" t="s">
        <v>14</v>
      </c>
      <c r="U43" s="249"/>
      <c r="V43" s="246" t="s">
        <v>0</v>
      </c>
      <c r="W43" s="247">
        <v>1.8</v>
      </c>
    </row>
    <row r="44" spans="1:90" ht="25.35" customHeight="1">
      <c r="A44" s="101" t="s">
        <v>23</v>
      </c>
      <c r="B44" s="358"/>
      <c r="C44" s="25"/>
      <c r="D44" s="106"/>
      <c r="E44" s="350"/>
      <c r="F44" s="15" t="s">
        <v>38</v>
      </c>
      <c r="G44" s="106">
        <v>3</v>
      </c>
      <c r="H44" s="350"/>
      <c r="I44" s="22" t="s">
        <v>142</v>
      </c>
      <c r="J44" s="132">
        <v>10</v>
      </c>
      <c r="K44" s="350"/>
      <c r="L44" s="22"/>
      <c r="M44" s="132"/>
      <c r="N44" s="350"/>
      <c r="O44" s="15"/>
      <c r="P44" s="138"/>
      <c r="Q44" s="350"/>
      <c r="R44" s="20" t="s">
        <v>131</v>
      </c>
      <c r="S44" s="107">
        <v>3</v>
      </c>
      <c r="T44" s="244">
        <f>W42*5+W45*5</f>
        <v>23</v>
      </c>
      <c r="U44" s="245">
        <f>(T44*9)/T48</f>
        <v>0.31430306711205586</v>
      </c>
      <c r="V44" s="246" t="s">
        <v>1</v>
      </c>
      <c r="W44" s="253">
        <v>0</v>
      </c>
    </row>
    <row r="45" spans="1:90" ht="25.35" customHeight="1">
      <c r="A45" s="101" t="s">
        <v>24</v>
      </c>
      <c r="B45" s="358"/>
      <c r="C45" s="25"/>
      <c r="D45" s="106"/>
      <c r="E45" s="350"/>
      <c r="F45" s="15" t="s">
        <v>110</v>
      </c>
      <c r="G45" s="174" t="s">
        <v>35</v>
      </c>
      <c r="H45" s="350"/>
      <c r="I45" s="25"/>
      <c r="J45" s="106"/>
      <c r="K45" s="350"/>
      <c r="L45" s="25"/>
      <c r="M45" s="106"/>
      <c r="N45" s="350"/>
      <c r="O45" s="139"/>
      <c r="P45" s="74"/>
      <c r="Q45" s="350"/>
      <c r="R45" s="20" t="s">
        <v>311</v>
      </c>
      <c r="S45" s="107">
        <v>10</v>
      </c>
      <c r="T45" s="251" t="s">
        <v>15</v>
      </c>
      <c r="U45" s="249"/>
      <c r="V45" s="252" t="s">
        <v>16</v>
      </c>
      <c r="W45" s="253">
        <v>2.4</v>
      </c>
    </row>
    <row r="46" spans="1:90" ht="25.35" customHeight="1">
      <c r="A46" s="101" t="s">
        <v>25</v>
      </c>
      <c r="B46" s="358"/>
      <c r="C46" s="25"/>
      <c r="D46" s="106"/>
      <c r="E46" s="350"/>
      <c r="F46" s="15" t="s">
        <v>89</v>
      </c>
      <c r="G46" s="174" t="s">
        <v>35</v>
      </c>
      <c r="H46" s="350"/>
      <c r="I46" s="25"/>
      <c r="J46" s="106"/>
      <c r="K46" s="350"/>
      <c r="L46" s="25"/>
      <c r="M46" s="106"/>
      <c r="N46" s="350"/>
      <c r="O46" s="139"/>
      <c r="P46" s="74"/>
      <c r="Q46" s="350"/>
      <c r="R46" s="20"/>
      <c r="S46" s="107"/>
      <c r="T46" s="244">
        <f>W41*15+W43*5+W44*15</f>
        <v>85.5</v>
      </c>
      <c r="U46" s="245">
        <f>(T46*4)/T48</f>
        <v>0.51928332827209234</v>
      </c>
      <c r="V46" s="246" t="s">
        <v>17</v>
      </c>
      <c r="W46" s="254">
        <f>W41*70+W42*75+W43*25+W44*60+W45*45</f>
        <v>675</v>
      </c>
    </row>
    <row r="47" spans="1:90" ht="25.35" customHeight="1">
      <c r="A47" s="101" t="s">
        <v>29</v>
      </c>
      <c r="B47" s="358"/>
      <c r="C47" s="25"/>
      <c r="D47" s="74"/>
      <c r="E47" s="350"/>
      <c r="F47" s="15"/>
      <c r="G47" s="84"/>
      <c r="H47" s="350"/>
      <c r="I47" s="25"/>
      <c r="J47" s="74"/>
      <c r="K47" s="350"/>
      <c r="L47" s="25"/>
      <c r="M47" s="74"/>
      <c r="N47" s="350"/>
      <c r="O47" s="139"/>
      <c r="P47" s="74"/>
      <c r="Q47" s="350"/>
      <c r="R47" s="20"/>
      <c r="S47" s="107"/>
      <c r="T47" s="248" t="s">
        <v>18</v>
      </c>
      <c r="U47" s="255"/>
      <c r="V47" s="256"/>
      <c r="W47" s="257"/>
    </row>
    <row r="48" spans="1:90" s="2" customFormat="1" ht="25.35" customHeight="1" thickBot="1">
      <c r="A48" s="111" t="s">
        <v>26</v>
      </c>
      <c r="B48" s="358"/>
      <c r="C48" s="36"/>
      <c r="D48" s="126"/>
      <c r="E48" s="350"/>
      <c r="F48" s="27" t="s">
        <v>119</v>
      </c>
      <c r="G48" s="86"/>
      <c r="H48" s="350"/>
      <c r="I48" s="116"/>
      <c r="J48" s="86"/>
      <c r="K48" s="350"/>
      <c r="L48" s="116"/>
      <c r="M48" s="86"/>
      <c r="N48" s="350"/>
      <c r="O48" s="140"/>
      <c r="P48" s="86"/>
      <c r="Q48" s="350"/>
      <c r="R48" s="20"/>
      <c r="S48" s="107"/>
      <c r="T48" s="258">
        <f>(T42*4)+(T44*9)+(T46*4)</f>
        <v>658.6</v>
      </c>
      <c r="U48" s="259"/>
      <c r="V48" s="256"/>
      <c r="W48" s="257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</row>
    <row r="49" spans="1:23" ht="25.35" customHeight="1" thickBot="1">
      <c r="A49" s="112"/>
      <c r="B49" s="359"/>
      <c r="C49" s="125"/>
      <c r="D49" s="127"/>
      <c r="E49" s="353"/>
      <c r="F49" s="31"/>
      <c r="G49" s="90"/>
      <c r="H49" s="353"/>
      <c r="I49" s="92"/>
      <c r="J49" s="90"/>
      <c r="K49" s="353"/>
      <c r="L49" s="92"/>
      <c r="M49" s="90"/>
      <c r="N49" s="353"/>
      <c r="O49" s="141"/>
      <c r="P49" s="90"/>
      <c r="Q49" s="353"/>
      <c r="R49" s="114"/>
      <c r="S49" s="115"/>
      <c r="T49" s="260"/>
      <c r="U49" s="261"/>
      <c r="V49" s="262"/>
      <c r="W49" s="263"/>
    </row>
    <row r="50" spans="1:23">
      <c r="U50" s="121"/>
    </row>
    <row r="51" spans="1:23">
      <c r="U51" s="121"/>
    </row>
    <row r="52" spans="1:23" ht="19.7" customHeight="1"/>
    <row r="54" spans="1:23">
      <c r="M54" s="3"/>
    </row>
    <row r="65525" spans="19:19">
      <c r="S65525" s="123"/>
    </row>
  </sheetData>
  <mergeCells count="48">
    <mergeCell ref="B41:B49"/>
    <mergeCell ref="E41:E49"/>
    <mergeCell ref="H41:H49"/>
    <mergeCell ref="K41:K49"/>
    <mergeCell ref="N41:N49"/>
    <mergeCell ref="Q41:Q49"/>
    <mergeCell ref="B32:B40"/>
    <mergeCell ref="E32:E40"/>
    <mergeCell ref="H32:H40"/>
    <mergeCell ref="K32:K40"/>
    <mergeCell ref="N32:N40"/>
    <mergeCell ref="Q32:Q40"/>
    <mergeCell ref="B23:B31"/>
    <mergeCell ref="E23:E31"/>
    <mergeCell ref="H23:H31"/>
    <mergeCell ref="K23:K31"/>
    <mergeCell ref="N23:N31"/>
    <mergeCell ref="Q23:Q31"/>
    <mergeCell ref="B14:B22"/>
    <mergeCell ref="E14:E22"/>
    <mergeCell ref="H14:H22"/>
    <mergeCell ref="K14:K22"/>
    <mergeCell ref="N14:N22"/>
    <mergeCell ref="Q14:Q22"/>
    <mergeCell ref="B5:B13"/>
    <mergeCell ref="E5:E13"/>
    <mergeCell ref="H5:H13"/>
    <mergeCell ref="K5:K13"/>
    <mergeCell ref="N5:N13"/>
    <mergeCell ref="Q5:Q13"/>
    <mergeCell ref="O3:P3"/>
    <mergeCell ref="Q3:Q4"/>
    <mergeCell ref="A1:S1"/>
    <mergeCell ref="T1:W2"/>
    <mergeCell ref="A2:O2"/>
    <mergeCell ref="P2:S2"/>
    <mergeCell ref="A3:A4"/>
    <mergeCell ref="B3:B4"/>
    <mergeCell ref="R3:S3"/>
    <mergeCell ref="T3:W3"/>
    <mergeCell ref="C3:D3"/>
    <mergeCell ref="E3:E4"/>
    <mergeCell ref="F3:G3"/>
    <mergeCell ref="H3:H4"/>
    <mergeCell ref="L3:M3"/>
    <mergeCell ref="N3:N4"/>
    <mergeCell ref="I3:J3"/>
    <mergeCell ref="K3:K4"/>
  </mergeCells>
  <phoneticPr fontId="1" type="noConversion"/>
  <printOptions horizontalCentered="1" verticalCentered="1"/>
  <pageMargins left="0.31496062992125984" right="0.15748031496062992" top="0.35433070866141736" bottom="0.35433070866141736" header="0.31496062992125984" footer="0.31496062992125984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L65525"/>
  <sheetViews>
    <sheetView view="pageBreakPreview" topLeftCell="A14" zoomScale="60" zoomScaleNormal="70" workbookViewId="0">
      <selection activeCell="E14" sqref="E14:E22"/>
    </sheetView>
  </sheetViews>
  <sheetFormatPr defaultColWidth="8.875" defaultRowHeight="19.5"/>
  <cols>
    <col min="1" max="1" width="6.875" style="3" customWidth="1"/>
    <col min="2" max="2" width="3.875" style="3" customWidth="1"/>
    <col min="3" max="3" width="12.875" style="1" customWidth="1"/>
    <col min="4" max="4" width="8.875" style="79" customWidth="1"/>
    <col min="5" max="5" width="3.875" style="3" customWidth="1"/>
    <col min="6" max="6" width="12.875" style="1" customWidth="1"/>
    <col min="7" max="7" width="8.875" style="79" customWidth="1"/>
    <col min="8" max="8" width="3.875" style="3" customWidth="1"/>
    <col min="9" max="9" width="12.875" style="1" customWidth="1"/>
    <col min="10" max="10" width="8.875" style="79" customWidth="1"/>
    <col min="11" max="11" width="3.625" style="3" customWidth="1"/>
    <col min="12" max="12" width="12.875" style="1" customWidth="1"/>
    <col min="13" max="13" width="8.875" style="79" customWidth="1"/>
    <col min="14" max="14" width="3.875" style="3" customWidth="1"/>
    <col min="15" max="15" width="12.875" style="1" customWidth="1"/>
    <col min="16" max="16" width="8.875" style="79" customWidth="1"/>
    <col min="17" max="17" width="3.875" style="3" customWidth="1"/>
    <col min="18" max="18" width="12.875" style="1" customWidth="1"/>
    <col min="19" max="19" width="8.875" style="79" customWidth="1"/>
    <col min="20" max="20" width="10.875" style="3" customWidth="1"/>
    <col min="21" max="21" width="8.875" style="122" customWidth="1"/>
    <col min="22" max="22" width="12.875" style="3" customWidth="1"/>
    <col min="23" max="23" width="7.875" style="3" customWidth="1"/>
    <col min="24" max="16384" width="8.875" style="1"/>
  </cols>
  <sheetData>
    <row r="1" spans="1:84" ht="45" customHeight="1">
      <c r="A1" s="337" t="s">
        <v>55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8" t="s">
        <v>56</v>
      </c>
      <c r="U1" s="339"/>
      <c r="V1" s="339"/>
      <c r="W1" s="339"/>
    </row>
    <row r="2" spans="1:84" ht="46.5" thickBot="1">
      <c r="A2" s="341" t="s">
        <v>57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2" t="s">
        <v>168</v>
      </c>
      <c r="Q2" s="342"/>
      <c r="R2" s="342"/>
      <c r="S2" s="342"/>
      <c r="T2" s="340"/>
      <c r="U2" s="340"/>
      <c r="V2" s="340"/>
      <c r="W2" s="340"/>
    </row>
    <row r="3" spans="1:84" ht="40.35" customHeight="1" thickBot="1">
      <c r="A3" s="343" t="s">
        <v>2</v>
      </c>
      <c r="B3" s="335" t="s">
        <v>3</v>
      </c>
      <c r="C3" s="333" t="s">
        <v>4</v>
      </c>
      <c r="D3" s="334"/>
      <c r="E3" s="335" t="s">
        <v>5</v>
      </c>
      <c r="F3" s="333" t="s">
        <v>6</v>
      </c>
      <c r="G3" s="334"/>
      <c r="H3" s="335" t="s">
        <v>5</v>
      </c>
      <c r="I3" s="333" t="s">
        <v>7</v>
      </c>
      <c r="J3" s="334"/>
      <c r="K3" s="335" t="s">
        <v>5</v>
      </c>
      <c r="L3" s="333" t="s">
        <v>8</v>
      </c>
      <c r="M3" s="334"/>
      <c r="N3" s="335" t="s">
        <v>5</v>
      </c>
      <c r="O3" s="333" t="s">
        <v>19</v>
      </c>
      <c r="P3" s="334"/>
      <c r="Q3" s="335" t="s">
        <v>5</v>
      </c>
      <c r="R3" s="333" t="s">
        <v>9</v>
      </c>
      <c r="S3" s="360"/>
      <c r="T3" s="361" t="s">
        <v>58</v>
      </c>
      <c r="U3" s="362"/>
      <c r="V3" s="362"/>
      <c r="W3" s="363"/>
    </row>
    <row r="4" spans="1:84" ht="40.35" customHeight="1" thickBot="1">
      <c r="A4" s="344"/>
      <c r="B4" s="336"/>
      <c r="C4" s="12" t="s">
        <v>10</v>
      </c>
      <c r="D4" s="13" t="s">
        <v>20</v>
      </c>
      <c r="E4" s="336"/>
      <c r="F4" s="12" t="s">
        <v>10</v>
      </c>
      <c r="G4" s="13" t="s">
        <v>20</v>
      </c>
      <c r="H4" s="336"/>
      <c r="I4" s="11" t="s">
        <v>10</v>
      </c>
      <c r="J4" s="10" t="s">
        <v>20</v>
      </c>
      <c r="K4" s="336"/>
      <c r="L4" s="11" t="s">
        <v>10</v>
      </c>
      <c r="M4" s="10" t="s">
        <v>20</v>
      </c>
      <c r="N4" s="336"/>
      <c r="O4" s="9" t="s">
        <v>10</v>
      </c>
      <c r="P4" s="10" t="s">
        <v>20</v>
      </c>
      <c r="Q4" s="336"/>
      <c r="R4" s="11" t="s">
        <v>10</v>
      </c>
      <c r="S4" s="54" t="s">
        <v>20</v>
      </c>
      <c r="T4" s="55" t="s">
        <v>59</v>
      </c>
      <c r="U4" s="56" t="s">
        <v>60</v>
      </c>
      <c r="V4" s="57" t="s">
        <v>61</v>
      </c>
      <c r="W4" s="56" t="s">
        <v>11</v>
      </c>
    </row>
    <row r="5" spans="1:84" ht="25.35" customHeight="1">
      <c r="A5" s="58">
        <v>1</v>
      </c>
      <c r="B5" s="349" t="s">
        <v>49</v>
      </c>
      <c r="C5" s="124" t="s">
        <v>77</v>
      </c>
      <c r="D5" s="62">
        <v>100</v>
      </c>
      <c r="E5" s="349" t="s">
        <v>160</v>
      </c>
      <c r="F5" s="98" t="s">
        <v>62</v>
      </c>
      <c r="G5" s="99">
        <v>55</v>
      </c>
      <c r="H5" s="349" t="s">
        <v>192</v>
      </c>
      <c r="I5" s="14" t="s">
        <v>123</v>
      </c>
      <c r="J5" s="62">
        <v>50</v>
      </c>
      <c r="K5" s="349" t="s">
        <v>298</v>
      </c>
      <c r="L5" s="34" t="s">
        <v>109</v>
      </c>
      <c r="M5" s="132">
        <v>40</v>
      </c>
      <c r="N5" s="349" t="s">
        <v>293</v>
      </c>
      <c r="O5" s="14" t="s">
        <v>85</v>
      </c>
      <c r="P5" s="62">
        <v>110</v>
      </c>
      <c r="Q5" s="350" t="s">
        <v>194</v>
      </c>
      <c r="R5" s="219" t="s">
        <v>195</v>
      </c>
      <c r="S5" s="220">
        <v>3</v>
      </c>
      <c r="T5" s="240" t="s">
        <v>12</v>
      </c>
      <c r="U5" s="241"/>
      <c r="V5" s="242" t="s">
        <v>13</v>
      </c>
      <c r="W5" s="243">
        <v>5</v>
      </c>
    </row>
    <row r="6" spans="1:84" ht="25.35" customHeight="1">
      <c r="A6" s="59" t="s">
        <v>22</v>
      </c>
      <c r="B6" s="350"/>
      <c r="C6" s="25"/>
      <c r="D6" s="106"/>
      <c r="E6" s="350"/>
      <c r="F6" s="25" t="s">
        <v>134</v>
      </c>
      <c r="G6" s="106">
        <v>10</v>
      </c>
      <c r="H6" s="350"/>
      <c r="I6" s="26" t="s">
        <v>40</v>
      </c>
      <c r="J6" s="74" t="s">
        <v>35</v>
      </c>
      <c r="K6" s="350"/>
      <c r="L6" s="15" t="s">
        <v>38</v>
      </c>
      <c r="M6" s="132">
        <v>3</v>
      </c>
      <c r="N6" s="350"/>
      <c r="O6" s="15" t="s">
        <v>66</v>
      </c>
      <c r="P6" s="138" t="s">
        <v>67</v>
      </c>
      <c r="Q6" s="350"/>
      <c r="R6" s="21" t="s">
        <v>32</v>
      </c>
      <c r="S6" s="166">
        <v>10</v>
      </c>
      <c r="T6" s="244">
        <f>W5*2+W6*7+W7*1</f>
        <v>26.400000000000002</v>
      </c>
      <c r="U6" s="245">
        <f>(T6*4)/T12</f>
        <v>0.15137614678899083</v>
      </c>
      <c r="V6" s="246" t="s">
        <v>69</v>
      </c>
      <c r="W6" s="247">
        <v>2.1</v>
      </c>
    </row>
    <row r="7" spans="1:84" ht="25.35" customHeight="1">
      <c r="A7" s="59">
        <v>12</v>
      </c>
      <c r="B7" s="350"/>
      <c r="C7" s="25"/>
      <c r="D7" s="106"/>
      <c r="E7" s="350"/>
      <c r="F7" s="21" t="s">
        <v>121</v>
      </c>
      <c r="G7" s="74" t="s">
        <v>35</v>
      </c>
      <c r="H7" s="350"/>
      <c r="I7" s="22"/>
      <c r="J7" s="158"/>
      <c r="K7" s="350"/>
      <c r="L7" s="15" t="s">
        <v>87</v>
      </c>
      <c r="M7" s="69">
        <v>5</v>
      </c>
      <c r="N7" s="350"/>
      <c r="O7" s="15" t="s">
        <v>70</v>
      </c>
      <c r="P7" s="138" t="s">
        <v>67</v>
      </c>
      <c r="Q7" s="350"/>
      <c r="R7" s="21" t="s">
        <v>68</v>
      </c>
      <c r="S7" s="107"/>
      <c r="T7" s="248" t="s">
        <v>14</v>
      </c>
      <c r="U7" s="249"/>
      <c r="V7" s="246" t="s">
        <v>0</v>
      </c>
      <c r="W7" s="250">
        <v>1.7</v>
      </c>
    </row>
    <row r="8" spans="1:84" ht="25.35" customHeight="1">
      <c r="A8" s="59" t="s">
        <v>23</v>
      </c>
      <c r="B8" s="350"/>
      <c r="C8" s="25"/>
      <c r="D8" s="106"/>
      <c r="E8" s="350"/>
      <c r="F8" s="15" t="s">
        <v>43</v>
      </c>
      <c r="G8" s="74" t="s">
        <v>35</v>
      </c>
      <c r="H8" s="350"/>
      <c r="I8" s="25"/>
      <c r="J8" s="163"/>
      <c r="K8" s="350"/>
      <c r="L8" s="22" t="s">
        <v>131</v>
      </c>
      <c r="M8" s="132">
        <v>3</v>
      </c>
      <c r="N8" s="350"/>
      <c r="O8" s="15"/>
      <c r="P8" s="138"/>
      <c r="Q8" s="350"/>
      <c r="R8" s="26" t="s">
        <v>73</v>
      </c>
      <c r="S8" s="143">
        <v>5</v>
      </c>
      <c r="T8" s="244">
        <f>W6*5+W9*5</f>
        <v>22</v>
      </c>
      <c r="U8" s="245">
        <f>(T8*9)/T12</f>
        <v>0.28383027522935778</v>
      </c>
      <c r="V8" s="246" t="s">
        <v>1</v>
      </c>
      <c r="W8" s="247">
        <v>1</v>
      </c>
    </row>
    <row r="9" spans="1:84" ht="25.35" customHeight="1">
      <c r="A9" s="59" t="s">
        <v>72</v>
      </c>
      <c r="B9" s="350"/>
      <c r="C9" s="25"/>
      <c r="D9" s="106"/>
      <c r="E9" s="350"/>
      <c r="F9" s="15"/>
      <c r="G9" s="106"/>
      <c r="H9" s="350"/>
      <c r="I9" s="102"/>
      <c r="J9" s="81"/>
      <c r="K9" s="350"/>
      <c r="L9" s="116" t="s">
        <v>193</v>
      </c>
      <c r="M9" s="69" t="s">
        <v>35</v>
      </c>
      <c r="N9" s="350"/>
      <c r="O9" s="139"/>
      <c r="P9" s="74"/>
      <c r="Q9" s="350"/>
      <c r="R9" s="21" t="s">
        <v>130</v>
      </c>
      <c r="S9" s="107">
        <v>3</v>
      </c>
      <c r="T9" s="251" t="s">
        <v>15</v>
      </c>
      <c r="U9" s="249"/>
      <c r="V9" s="252" t="s">
        <v>16</v>
      </c>
      <c r="W9" s="253">
        <v>2.2999999999999998</v>
      </c>
    </row>
    <row r="10" spans="1:84" ht="25.35" customHeight="1" thickBot="1">
      <c r="A10" s="59" t="s">
        <v>25</v>
      </c>
      <c r="B10" s="350"/>
      <c r="C10" s="25"/>
      <c r="D10" s="106"/>
      <c r="E10" s="350"/>
      <c r="F10" s="27"/>
      <c r="G10" s="133"/>
      <c r="H10" s="350"/>
      <c r="I10" s="102"/>
      <c r="J10" s="81"/>
      <c r="K10" s="350"/>
      <c r="L10" s="33"/>
      <c r="M10" s="152"/>
      <c r="N10" s="350"/>
      <c r="O10" s="139"/>
      <c r="P10" s="74"/>
      <c r="Q10" s="350"/>
      <c r="R10" s="22" t="s">
        <v>75</v>
      </c>
      <c r="S10" s="164" t="s">
        <v>35</v>
      </c>
      <c r="T10" s="244">
        <f>W5*15+W7*5+W8*15</f>
        <v>98.5</v>
      </c>
      <c r="U10" s="245">
        <f>(T10*4)/T12</f>
        <v>0.56479357798165131</v>
      </c>
      <c r="V10" s="246" t="s">
        <v>17</v>
      </c>
      <c r="W10" s="254">
        <f>W5*70+W6*75+W7*25+W8*60+W9*45</f>
        <v>713.5</v>
      </c>
    </row>
    <row r="11" spans="1:84" ht="25.35" customHeight="1">
      <c r="A11" s="59" t="s">
        <v>74</v>
      </c>
      <c r="B11" s="350"/>
      <c r="C11" s="25"/>
      <c r="D11" s="74"/>
      <c r="E11" s="350"/>
      <c r="F11" s="27"/>
      <c r="G11" s="17"/>
      <c r="H11" s="350"/>
      <c r="I11" s="102"/>
      <c r="J11" s="81"/>
      <c r="K11" s="350"/>
      <c r="L11" s="15"/>
      <c r="M11" s="132"/>
      <c r="N11" s="350"/>
      <c r="O11" s="64" t="s">
        <v>290</v>
      </c>
      <c r="P11" s="286" t="s">
        <v>291</v>
      </c>
      <c r="Q11" s="350"/>
      <c r="R11" s="22"/>
      <c r="S11" s="164"/>
      <c r="T11" s="248" t="s">
        <v>18</v>
      </c>
      <c r="U11" s="255"/>
      <c r="V11" s="256"/>
      <c r="W11" s="257"/>
    </row>
    <row r="12" spans="1:84" s="2" customFormat="1" ht="25.35" customHeight="1" thickBot="1">
      <c r="A12" s="60" t="s">
        <v>26</v>
      </c>
      <c r="B12" s="350"/>
      <c r="C12" s="116"/>
      <c r="D12" s="86"/>
      <c r="E12" s="350"/>
      <c r="F12" s="27" t="s">
        <v>151</v>
      </c>
      <c r="G12" s="19"/>
      <c r="H12" s="350"/>
      <c r="I12" s="22"/>
      <c r="J12" s="74"/>
      <c r="K12" s="350"/>
      <c r="L12" s="276"/>
      <c r="M12" s="74"/>
      <c r="N12" s="350"/>
      <c r="O12" s="140"/>
      <c r="P12" s="86"/>
      <c r="Q12" s="350"/>
      <c r="R12" s="20"/>
      <c r="S12" s="109"/>
      <c r="T12" s="258">
        <f>(T6*4)+(T8*9)+(T10*4)</f>
        <v>697.6</v>
      </c>
      <c r="U12" s="259"/>
      <c r="V12" s="256"/>
      <c r="W12" s="257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ht="25.35" customHeight="1" thickBot="1">
      <c r="A13" s="61"/>
      <c r="B13" s="351"/>
      <c r="C13" s="92"/>
      <c r="D13" s="90"/>
      <c r="E13" s="367"/>
      <c r="F13" s="31"/>
      <c r="G13" s="32"/>
      <c r="H13" s="353"/>
      <c r="I13" s="31"/>
      <c r="J13" s="32"/>
      <c r="K13" s="353"/>
      <c r="L13" s="31"/>
      <c r="M13" s="32"/>
      <c r="N13" s="353"/>
      <c r="O13" s="141"/>
      <c r="P13" s="90"/>
      <c r="Q13" s="353"/>
      <c r="R13" s="114"/>
      <c r="S13" s="115"/>
      <c r="T13" s="260"/>
      <c r="U13" s="261"/>
      <c r="V13" s="262"/>
      <c r="W13" s="263"/>
    </row>
    <row r="14" spans="1:84" ht="25.35" customHeight="1">
      <c r="A14" s="58">
        <f>A5</f>
        <v>1</v>
      </c>
      <c r="B14" s="349" t="s">
        <v>99</v>
      </c>
      <c r="C14" s="124" t="s">
        <v>77</v>
      </c>
      <c r="D14" s="62">
        <v>80</v>
      </c>
      <c r="E14" s="349" t="s">
        <v>313</v>
      </c>
      <c r="F14" s="14" t="s">
        <v>114</v>
      </c>
      <c r="G14" s="62">
        <v>120</v>
      </c>
      <c r="H14" s="349" t="s">
        <v>196</v>
      </c>
      <c r="I14" s="14" t="s">
        <v>148</v>
      </c>
      <c r="J14" s="62">
        <v>30</v>
      </c>
      <c r="K14" s="349" t="s">
        <v>304</v>
      </c>
      <c r="L14" s="25" t="s">
        <v>305</v>
      </c>
      <c r="M14" s="106">
        <v>10</v>
      </c>
      <c r="N14" s="349" t="s">
        <v>287</v>
      </c>
      <c r="O14" s="98" t="s">
        <v>154</v>
      </c>
      <c r="P14" s="144">
        <v>110</v>
      </c>
      <c r="Q14" s="349" t="s">
        <v>280</v>
      </c>
      <c r="R14" s="68" t="s">
        <v>281</v>
      </c>
      <c r="S14" s="279">
        <v>5</v>
      </c>
      <c r="T14" s="240" t="s">
        <v>12</v>
      </c>
      <c r="U14" s="241"/>
      <c r="V14" s="242" t="s">
        <v>13</v>
      </c>
      <c r="W14" s="243">
        <v>5.5</v>
      </c>
    </row>
    <row r="15" spans="1:84" ht="25.35" customHeight="1">
      <c r="A15" s="59" t="s">
        <v>22</v>
      </c>
      <c r="B15" s="350"/>
      <c r="C15" s="25" t="s">
        <v>100</v>
      </c>
      <c r="D15" s="106">
        <v>20</v>
      </c>
      <c r="E15" s="350"/>
      <c r="F15" s="104" t="s">
        <v>257</v>
      </c>
      <c r="G15" s="105"/>
      <c r="H15" s="350"/>
      <c r="I15" s="22" t="s">
        <v>279</v>
      </c>
      <c r="J15" s="84">
        <v>4</v>
      </c>
      <c r="K15" s="350"/>
      <c r="L15" s="15" t="s">
        <v>142</v>
      </c>
      <c r="M15" s="132">
        <v>20</v>
      </c>
      <c r="N15" s="350"/>
      <c r="O15" s="15" t="s">
        <v>66</v>
      </c>
      <c r="P15" s="138" t="s">
        <v>67</v>
      </c>
      <c r="Q15" s="350"/>
      <c r="R15" s="102" t="s">
        <v>282</v>
      </c>
      <c r="S15" s="161">
        <v>5</v>
      </c>
      <c r="T15" s="244">
        <f>W14*2+W15*7+W16*1</f>
        <v>27.6</v>
      </c>
      <c r="U15" s="245">
        <f>(T15*4)/T21</f>
        <v>0.16107382550335572</v>
      </c>
      <c r="V15" s="246" t="s">
        <v>69</v>
      </c>
      <c r="W15" s="247">
        <v>2.1</v>
      </c>
    </row>
    <row r="16" spans="1:84" ht="25.35" customHeight="1">
      <c r="A16" s="59">
        <f>A7+1</f>
        <v>13</v>
      </c>
      <c r="B16" s="350"/>
      <c r="C16" s="25"/>
      <c r="D16" s="106"/>
      <c r="E16" s="350"/>
      <c r="F16" s="26" t="s">
        <v>40</v>
      </c>
      <c r="G16" s="74" t="s">
        <v>35</v>
      </c>
      <c r="H16" s="350"/>
      <c r="I16" s="22" t="s">
        <v>38</v>
      </c>
      <c r="J16" s="84">
        <v>3</v>
      </c>
      <c r="K16" s="350"/>
      <c r="L16" s="15" t="s">
        <v>131</v>
      </c>
      <c r="M16" s="132">
        <v>3</v>
      </c>
      <c r="N16" s="350"/>
      <c r="O16" s="15" t="s">
        <v>81</v>
      </c>
      <c r="P16" s="149" t="s">
        <v>67</v>
      </c>
      <c r="Q16" s="350"/>
      <c r="R16" s="15" t="s">
        <v>116</v>
      </c>
      <c r="S16" s="280" t="s">
        <v>35</v>
      </c>
      <c r="T16" s="248" t="s">
        <v>14</v>
      </c>
      <c r="U16" s="249"/>
      <c r="V16" s="246" t="s">
        <v>0</v>
      </c>
      <c r="W16" s="250">
        <v>1.9</v>
      </c>
    </row>
    <row r="17" spans="1:87" ht="25.35" customHeight="1">
      <c r="A17" s="59" t="s">
        <v>23</v>
      </c>
      <c r="B17" s="350"/>
      <c r="C17" s="25"/>
      <c r="D17" s="106"/>
      <c r="E17" s="350"/>
      <c r="F17" s="21"/>
      <c r="G17" s="71"/>
      <c r="H17" s="350"/>
      <c r="I17" s="15" t="s">
        <v>131</v>
      </c>
      <c r="J17" s="78">
        <v>3</v>
      </c>
      <c r="K17" s="350"/>
      <c r="L17" s="22" t="s">
        <v>38</v>
      </c>
      <c r="M17" s="132">
        <v>3</v>
      </c>
      <c r="N17" s="350"/>
      <c r="O17" s="116" t="s">
        <v>155</v>
      </c>
      <c r="P17" s="149"/>
      <c r="Q17" s="350"/>
      <c r="R17" s="15" t="s">
        <v>43</v>
      </c>
      <c r="S17" s="280" t="s">
        <v>35</v>
      </c>
      <c r="T17" s="244">
        <f>W15*5+W18*5</f>
        <v>23</v>
      </c>
      <c r="U17" s="245">
        <f>(T17*9)/T21</f>
        <v>0.30201342281879195</v>
      </c>
      <c r="V17" s="246" t="s">
        <v>1</v>
      </c>
      <c r="W17" s="247">
        <v>0</v>
      </c>
    </row>
    <row r="18" spans="1:87" ht="25.35" customHeight="1">
      <c r="A18" s="59" t="s">
        <v>24</v>
      </c>
      <c r="B18" s="350"/>
      <c r="C18" s="25"/>
      <c r="D18" s="106"/>
      <c r="E18" s="350"/>
      <c r="F18" s="15"/>
      <c r="G18" s="71"/>
      <c r="H18" s="350"/>
      <c r="I18" s="22"/>
      <c r="J18" s="106"/>
      <c r="K18" s="350"/>
      <c r="L18" s="25"/>
      <c r="M18" s="106"/>
      <c r="N18" s="350"/>
      <c r="O18" s="25"/>
      <c r="P18" s="74"/>
      <c r="Q18" s="350"/>
      <c r="R18" s="15"/>
      <c r="S18" s="280"/>
      <c r="T18" s="251" t="s">
        <v>15</v>
      </c>
      <c r="U18" s="249"/>
      <c r="V18" s="252" t="s">
        <v>16</v>
      </c>
      <c r="W18" s="253">
        <v>2.5</v>
      </c>
    </row>
    <row r="19" spans="1:87" ht="25.35" customHeight="1" thickBot="1">
      <c r="A19" s="59" t="s">
        <v>25</v>
      </c>
      <c r="B19" s="350"/>
      <c r="C19" s="25"/>
      <c r="D19" s="106"/>
      <c r="E19" s="350"/>
      <c r="F19" s="15"/>
      <c r="G19" s="71"/>
      <c r="H19" s="350"/>
      <c r="I19" s="25"/>
      <c r="J19" s="106"/>
      <c r="K19" s="350"/>
      <c r="L19" s="25"/>
      <c r="M19" s="106"/>
      <c r="N19" s="350"/>
      <c r="O19" s="25"/>
      <c r="P19" s="74"/>
      <c r="Q19" s="350"/>
      <c r="R19" s="173"/>
      <c r="S19" s="107"/>
      <c r="T19" s="244">
        <f>W14*15+W16*5+W17*15</f>
        <v>92</v>
      </c>
      <c r="U19" s="245">
        <f>(T19*4)/T21</f>
        <v>0.53691275167785235</v>
      </c>
      <c r="V19" s="246" t="s">
        <v>17</v>
      </c>
      <c r="W19" s="254">
        <f>W14*70+W15*75+W16*25+W17*60+W18*45</f>
        <v>702.5</v>
      </c>
    </row>
    <row r="20" spans="1:87" ht="25.35" customHeight="1">
      <c r="A20" s="59" t="s">
        <v>84</v>
      </c>
      <c r="B20" s="350"/>
      <c r="C20" s="25"/>
      <c r="D20" s="74"/>
      <c r="E20" s="350"/>
      <c r="F20" s="15"/>
      <c r="G20" s="84"/>
      <c r="H20" s="350"/>
      <c r="I20" s="25"/>
      <c r="J20" s="74"/>
      <c r="K20" s="350"/>
      <c r="L20" s="25"/>
      <c r="M20" s="74"/>
      <c r="N20" s="350"/>
      <c r="O20" s="124" t="s">
        <v>285</v>
      </c>
      <c r="P20" s="210" t="s">
        <v>286</v>
      </c>
      <c r="Q20" s="350"/>
      <c r="S20" s="281"/>
      <c r="T20" s="248" t="s">
        <v>18</v>
      </c>
      <c r="U20" s="255"/>
      <c r="V20" s="256"/>
      <c r="W20" s="257"/>
    </row>
    <row r="21" spans="1:87" s="2" customFormat="1" ht="25.35" customHeight="1" thickBot="1">
      <c r="A21" s="60" t="s">
        <v>26</v>
      </c>
      <c r="B21" s="350"/>
      <c r="C21" s="116"/>
      <c r="D21" s="86"/>
      <c r="E21" s="350"/>
      <c r="F21" s="30" t="s">
        <v>119</v>
      </c>
      <c r="G21" s="86"/>
      <c r="H21" s="350"/>
      <c r="I21" s="283" t="s">
        <v>284</v>
      </c>
      <c r="J21" s="284"/>
      <c r="K21" s="350"/>
      <c r="L21" s="116"/>
      <c r="M21" s="86"/>
      <c r="N21" s="350"/>
      <c r="O21" s="25"/>
      <c r="P21" s="89"/>
      <c r="Q21" s="350"/>
      <c r="R21" s="36"/>
      <c r="S21" s="280"/>
      <c r="T21" s="258">
        <f>(T15*4)+(T17*9)+(T19*4)</f>
        <v>685.4</v>
      </c>
      <c r="U21" s="259"/>
      <c r="V21" s="256"/>
      <c r="W21" s="257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</row>
    <row r="22" spans="1:87" ht="25.35" customHeight="1" thickBot="1">
      <c r="A22" s="61"/>
      <c r="B22" s="351"/>
      <c r="C22" s="125"/>
      <c r="D22" s="90"/>
      <c r="E22" s="353"/>
      <c r="F22" s="31"/>
      <c r="G22" s="90"/>
      <c r="H22" s="353"/>
      <c r="I22" s="92"/>
      <c r="J22" s="90"/>
      <c r="K22" s="353"/>
      <c r="L22" s="92"/>
      <c r="M22" s="90"/>
      <c r="N22" s="353"/>
      <c r="O22" s="92"/>
      <c r="P22" s="90"/>
      <c r="Q22" s="353"/>
      <c r="R22" s="92"/>
      <c r="S22" s="282"/>
      <c r="T22" s="264"/>
      <c r="U22" s="265"/>
      <c r="V22" s="266"/>
      <c r="W22" s="267"/>
    </row>
    <row r="23" spans="1:87" ht="25.35" customHeight="1">
      <c r="A23" s="58">
        <f>A5</f>
        <v>1</v>
      </c>
      <c r="B23" s="349" t="s">
        <v>54</v>
      </c>
      <c r="C23" s="14" t="s">
        <v>101</v>
      </c>
      <c r="D23" s="62">
        <v>200</v>
      </c>
      <c r="E23" s="349" t="s">
        <v>218</v>
      </c>
      <c r="F23" s="14" t="s">
        <v>216</v>
      </c>
      <c r="G23" s="62">
        <v>60</v>
      </c>
      <c r="H23" s="349" t="s">
        <v>197</v>
      </c>
      <c r="I23" s="34" t="s">
        <v>138</v>
      </c>
      <c r="J23" s="132">
        <v>30</v>
      </c>
      <c r="K23" s="349" t="s">
        <v>267</v>
      </c>
      <c r="L23" s="66" t="s">
        <v>147</v>
      </c>
      <c r="M23" s="67">
        <v>40</v>
      </c>
      <c r="N23" s="349" t="s">
        <v>51</v>
      </c>
      <c r="O23" s="14" t="s">
        <v>63</v>
      </c>
      <c r="P23" s="221">
        <v>110</v>
      </c>
      <c r="Q23" s="349" t="s">
        <v>289</v>
      </c>
      <c r="R23" s="26" t="s">
        <v>105</v>
      </c>
      <c r="S23" s="143">
        <v>10</v>
      </c>
      <c r="T23" s="240" t="s">
        <v>12</v>
      </c>
      <c r="U23" s="241"/>
      <c r="V23" s="242" t="s">
        <v>13</v>
      </c>
      <c r="W23" s="243">
        <v>5</v>
      </c>
    </row>
    <row r="24" spans="1:87" ht="25.35" customHeight="1">
      <c r="A24" s="59" t="s">
        <v>22</v>
      </c>
      <c r="B24" s="350"/>
      <c r="C24" s="118" t="s">
        <v>44</v>
      </c>
      <c r="D24" s="69">
        <v>8</v>
      </c>
      <c r="E24" s="350"/>
      <c r="F24" s="145" t="s">
        <v>217</v>
      </c>
      <c r="G24" s="146"/>
      <c r="H24" s="350"/>
      <c r="I24" s="15" t="s">
        <v>38</v>
      </c>
      <c r="J24" s="132">
        <v>3</v>
      </c>
      <c r="K24" s="350"/>
      <c r="L24" s="25" t="s">
        <v>242</v>
      </c>
      <c r="M24" s="106">
        <v>5</v>
      </c>
      <c r="N24" s="350"/>
      <c r="O24" s="15" t="s">
        <v>66</v>
      </c>
      <c r="P24" s="222" t="s">
        <v>67</v>
      </c>
      <c r="Q24" s="350"/>
      <c r="R24" s="20" t="s">
        <v>64</v>
      </c>
      <c r="S24" s="107"/>
      <c r="T24" s="244">
        <f>W23*2+W24*7+W25*1</f>
        <v>27.000000000000004</v>
      </c>
      <c r="U24" s="245">
        <f>(T24*4)/T30</f>
        <v>0.16692426584234932</v>
      </c>
      <c r="V24" s="246" t="s">
        <v>69</v>
      </c>
      <c r="W24" s="247">
        <v>2.2000000000000002</v>
      </c>
    </row>
    <row r="25" spans="1:87" ht="25.35" customHeight="1">
      <c r="A25" s="59">
        <f>A16+1</f>
        <v>14</v>
      </c>
      <c r="B25" s="350"/>
      <c r="C25" s="22" t="s">
        <v>83</v>
      </c>
      <c r="D25" s="84"/>
      <c r="E25" s="350"/>
      <c r="F25" s="116" t="s">
        <v>40</v>
      </c>
      <c r="G25" s="106" t="s">
        <v>35</v>
      </c>
      <c r="H25" s="350"/>
      <c r="I25" s="15" t="s">
        <v>46</v>
      </c>
      <c r="J25" s="132">
        <v>15</v>
      </c>
      <c r="K25" s="350"/>
      <c r="L25" s="22" t="s">
        <v>38</v>
      </c>
      <c r="M25" s="106">
        <v>3</v>
      </c>
      <c r="N25" s="350"/>
      <c r="O25" s="15" t="s">
        <v>70</v>
      </c>
      <c r="P25" s="222" t="s">
        <v>67</v>
      </c>
      <c r="Q25" s="350"/>
      <c r="R25" s="20" t="s">
        <v>45</v>
      </c>
      <c r="S25" s="107">
        <v>5</v>
      </c>
      <c r="T25" s="248" t="s">
        <v>14</v>
      </c>
      <c r="U25" s="249"/>
      <c r="V25" s="246" t="s">
        <v>0</v>
      </c>
      <c r="W25" s="250">
        <v>1.6</v>
      </c>
    </row>
    <row r="26" spans="1:87" ht="25.35" customHeight="1">
      <c r="A26" s="59" t="s">
        <v>23</v>
      </c>
      <c r="B26" s="350"/>
      <c r="C26" s="22" t="s">
        <v>38</v>
      </c>
      <c r="D26" s="84">
        <v>3</v>
      </c>
      <c r="E26" s="350"/>
      <c r="F26" s="21"/>
      <c r="G26" s="71"/>
      <c r="H26" s="350"/>
      <c r="I26" s="22" t="s">
        <v>64</v>
      </c>
      <c r="J26" s="132"/>
      <c r="K26" s="350"/>
      <c r="L26" s="22" t="s">
        <v>71</v>
      </c>
      <c r="M26" s="78" t="s">
        <v>35</v>
      </c>
      <c r="N26" s="350"/>
      <c r="O26" s="15"/>
      <c r="P26" s="222"/>
      <c r="Q26" s="350"/>
      <c r="R26" s="20" t="s">
        <v>106</v>
      </c>
      <c r="S26" s="107"/>
      <c r="T26" s="244">
        <f>W24*5+W27*5</f>
        <v>23</v>
      </c>
      <c r="U26" s="245">
        <f>(T26*9)/T30</f>
        <v>0.31993817619783615</v>
      </c>
      <c r="V26" s="246" t="s">
        <v>1</v>
      </c>
      <c r="W26" s="247">
        <v>0</v>
      </c>
    </row>
    <row r="27" spans="1:87" ht="25.35" customHeight="1">
      <c r="A27" s="59" t="s">
        <v>24</v>
      </c>
      <c r="B27" s="350"/>
      <c r="C27" s="15" t="s">
        <v>131</v>
      </c>
      <c r="D27" s="78">
        <v>3</v>
      </c>
      <c r="E27" s="350"/>
      <c r="F27" s="15"/>
      <c r="G27" s="71"/>
      <c r="H27" s="350"/>
      <c r="I27" s="25" t="s">
        <v>265</v>
      </c>
      <c r="J27" s="106">
        <v>10</v>
      </c>
      <c r="K27" s="350"/>
      <c r="L27" s="15" t="s">
        <v>268</v>
      </c>
      <c r="M27" s="86" t="s">
        <v>67</v>
      </c>
      <c r="N27" s="350"/>
      <c r="O27" s="139"/>
      <c r="P27" s="192"/>
      <c r="Q27" s="350"/>
      <c r="R27" s="15" t="s">
        <v>198</v>
      </c>
      <c r="S27" s="143">
        <v>5</v>
      </c>
      <c r="T27" s="251" t="s">
        <v>15</v>
      </c>
      <c r="U27" s="249"/>
      <c r="V27" s="252" t="s">
        <v>16</v>
      </c>
      <c r="W27" s="253">
        <v>2.4</v>
      </c>
    </row>
    <row r="28" spans="1:87" ht="25.35" customHeight="1">
      <c r="A28" s="59" t="s">
        <v>25</v>
      </c>
      <c r="B28" s="350"/>
      <c r="C28" s="15" t="s">
        <v>39</v>
      </c>
      <c r="D28" s="78">
        <v>15</v>
      </c>
      <c r="E28" s="350"/>
      <c r="F28" s="15"/>
      <c r="G28" s="84"/>
      <c r="H28" s="350"/>
      <c r="I28" s="25" t="s">
        <v>111</v>
      </c>
      <c r="J28" s="106" t="s">
        <v>35</v>
      </c>
      <c r="K28" s="350"/>
      <c r="L28" s="72"/>
      <c r="M28" s="169"/>
      <c r="N28" s="350"/>
      <c r="O28" s="139"/>
      <c r="P28" s="192"/>
      <c r="Q28" s="350"/>
      <c r="R28" s="20" t="s">
        <v>131</v>
      </c>
      <c r="S28" s="107">
        <v>3</v>
      </c>
      <c r="T28" s="244">
        <f>W23*15+W25*5+W26*15</f>
        <v>83</v>
      </c>
      <c r="U28" s="245">
        <f>(T28*4)/T30</f>
        <v>0.51313755795981453</v>
      </c>
      <c r="V28" s="246" t="s">
        <v>17</v>
      </c>
      <c r="W28" s="254">
        <f>W23*70+W24*75+W25*25+W26*60+W27*45</f>
        <v>663</v>
      </c>
    </row>
    <row r="29" spans="1:87" ht="25.35" customHeight="1">
      <c r="A29" s="59" t="s">
        <v>27</v>
      </c>
      <c r="B29" s="350"/>
      <c r="C29" s="72"/>
      <c r="D29" s="69"/>
      <c r="E29" s="350"/>
      <c r="F29" s="27"/>
      <c r="G29" s="84"/>
      <c r="H29" s="350"/>
      <c r="I29" s="25"/>
      <c r="J29" s="74"/>
      <c r="K29" s="350"/>
      <c r="L29" s="276" t="s">
        <v>266</v>
      </c>
      <c r="M29" s="169"/>
      <c r="N29" s="350"/>
      <c r="O29" s="139"/>
      <c r="P29" s="192"/>
      <c r="Q29" s="350"/>
      <c r="R29" s="15"/>
      <c r="S29" s="143"/>
      <c r="T29" s="248" t="s">
        <v>18</v>
      </c>
      <c r="U29" s="255"/>
      <c r="V29" s="256"/>
      <c r="W29" s="257"/>
    </row>
    <row r="30" spans="1:87" s="2" customFormat="1" ht="25.35" customHeight="1" thickBot="1">
      <c r="A30" s="60" t="s">
        <v>26</v>
      </c>
      <c r="B30" s="350"/>
      <c r="C30" s="25"/>
      <c r="D30" s="71"/>
      <c r="E30" s="350"/>
      <c r="F30" s="30" t="s">
        <v>119</v>
      </c>
      <c r="G30" s="86"/>
      <c r="H30" s="350"/>
      <c r="I30" s="116"/>
      <c r="J30" s="86"/>
      <c r="K30" s="350"/>
      <c r="L30" s="102"/>
      <c r="M30" s="170"/>
      <c r="N30" s="350"/>
      <c r="O30" s="140"/>
      <c r="P30" s="193"/>
      <c r="Q30" s="350"/>
      <c r="R30" s="20"/>
      <c r="S30" s="107"/>
      <c r="T30" s="258">
        <f>(T24*4)+(T26*9)+(T28*4)</f>
        <v>647</v>
      </c>
      <c r="U30" s="259"/>
      <c r="V30" s="256"/>
      <c r="W30" s="257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7" ht="25.35" customHeight="1" thickBot="1">
      <c r="A31" s="61"/>
      <c r="B31" s="353"/>
      <c r="C31" s="31"/>
      <c r="D31" s="271"/>
      <c r="E31" s="353"/>
      <c r="F31" s="31"/>
      <c r="G31" s="90"/>
      <c r="H31" s="353"/>
      <c r="I31" s="92"/>
      <c r="J31" s="90"/>
      <c r="K31" s="353"/>
      <c r="L31" s="113"/>
      <c r="M31" s="171"/>
      <c r="N31" s="353"/>
      <c r="O31" s="141"/>
      <c r="P31" s="223"/>
      <c r="Q31" s="353"/>
      <c r="R31" s="114"/>
      <c r="S31" s="115"/>
      <c r="T31" s="268"/>
      <c r="U31" s="259"/>
      <c r="V31" s="269"/>
      <c r="W31" s="270"/>
    </row>
    <row r="32" spans="1:87" ht="25.35" customHeight="1">
      <c r="A32" s="97">
        <f>A23</f>
        <v>1</v>
      </c>
      <c r="B32" s="349" t="s">
        <v>50</v>
      </c>
      <c r="C32" s="124" t="s">
        <v>77</v>
      </c>
      <c r="D32" s="62">
        <v>80</v>
      </c>
      <c r="E32" s="349" t="s">
        <v>314</v>
      </c>
      <c r="F32" s="98" t="s">
        <v>312</v>
      </c>
      <c r="G32" s="62">
        <v>60</v>
      </c>
      <c r="H32" s="349" t="s">
        <v>144</v>
      </c>
      <c r="I32" s="98" t="s">
        <v>62</v>
      </c>
      <c r="J32" s="99">
        <v>30</v>
      </c>
      <c r="K32" s="349" t="s">
        <v>247</v>
      </c>
      <c r="L32" s="274" t="s">
        <v>78</v>
      </c>
      <c r="M32" s="172">
        <v>30</v>
      </c>
      <c r="N32" s="349" t="s">
        <v>36</v>
      </c>
      <c r="O32" s="200" t="s">
        <v>156</v>
      </c>
      <c r="P32" s="224">
        <v>110</v>
      </c>
      <c r="Q32" s="349" t="s">
        <v>251</v>
      </c>
      <c r="R32" s="26" t="s">
        <v>138</v>
      </c>
      <c r="S32" s="143">
        <v>20</v>
      </c>
      <c r="T32" s="240" t="s">
        <v>12</v>
      </c>
      <c r="U32" s="241"/>
      <c r="V32" s="242" t="s">
        <v>13</v>
      </c>
      <c r="W32" s="243">
        <v>5.2</v>
      </c>
    </row>
    <row r="33" spans="1:90" ht="25.35" customHeight="1">
      <c r="A33" s="101" t="s">
        <v>22</v>
      </c>
      <c r="B33" s="350"/>
      <c r="C33" s="25" t="s">
        <v>102</v>
      </c>
      <c r="D33" s="106">
        <v>20</v>
      </c>
      <c r="E33" s="350"/>
      <c r="F33" s="15" t="s">
        <v>171</v>
      </c>
      <c r="G33" s="74"/>
      <c r="H33" s="368"/>
      <c r="I33" s="25" t="s">
        <v>86</v>
      </c>
      <c r="J33" s="106">
        <v>20</v>
      </c>
      <c r="K33" s="350"/>
      <c r="L33" s="33" t="s">
        <v>132</v>
      </c>
      <c r="M33" s="132">
        <v>8</v>
      </c>
      <c r="N33" s="350"/>
      <c r="O33" s="15" t="s">
        <v>66</v>
      </c>
      <c r="P33" s="222" t="s">
        <v>67</v>
      </c>
      <c r="Q33" s="350"/>
      <c r="R33" s="20" t="s">
        <v>38</v>
      </c>
      <c r="S33" s="107">
        <v>3</v>
      </c>
      <c r="T33" s="244">
        <f>W32*2+W33*7+W34*1</f>
        <v>28.3</v>
      </c>
      <c r="U33" s="245">
        <f>(T33*4)/T39</f>
        <v>0.16941035618078418</v>
      </c>
      <c r="V33" s="246" t="s">
        <v>69</v>
      </c>
      <c r="W33" s="247">
        <v>2.2999999999999998</v>
      </c>
    </row>
    <row r="34" spans="1:90" ht="25.35" customHeight="1">
      <c r="A34" s="101">
        <f>A25+1</f>
        <v>15</v>
      </c>
      <c r="B34" s="350"/>
      <c r="C34" s="25"/>
      <c r="D34" s="106"/>
      <c r="E34" s="350"/>
      <c r="F34" s="15" t="s">
        <v>31</v>
      </c>
      <c r="G34" s="79" t="s">
        <v>30</v>
      </c>
      <c r="H34" s="368"/>
      <c r="I34" s="25" t="s">
        <v>64</v>
      </c>
      <c r="J34" s="74"/>
      <c r="K34" s="350"/>
      <c r="L34" s="15" t="s">
        <v>64</v>
      </c>
      <c r="M34" s="132"/>
      <c r="N34" s="350"/>
      <c r="O34" s="15" t="s">
        <v>81</v>
      </c>
      <c r="P34" s="225" t="s">
        <v>67</v>
      </c>
      <c r="Q34" s="350"/>
      <c r="R34" s="20" t="s">
        <v>254</v>
      </c>
      <c r="S34" s="149" t="s">
        <v>67</v>
      </c>
      <c r="T34" s="248" t="s">
        <v>14</v>
      </c>
      <c r="U34" s="249"/>
      <c r="V34" s="246" t="s">
        <v>0</v>
      </c>
      <c r="W34" s="250">
        <v>1.8</v>
      </c>
    </row>
    <row r="35" spans="1:90" ht="25.35" customHeight="1">
      <c r="A35" s="101" t="s">
        <v>23</v>
      </c>
      <c r="B35" s="350"/>
      <c r="C35" s="25"/>
      <c r="D35" s="106"/>
      <c r="E35" s="350"/>
      <c r="F35" s="21" t="s">
        <v>88</v>
      </c>
      <c r="G35" s="71" t="s">
        <v>30</v>
      </c>
      <c r="H35" s="368"/>
      <c r="I35" s="26"/>
      <c r="J35" s="69"/>
      <c r="K35" s="350"/>
      <c r="L35" s="22" t="s">
        <v>38</v>
      </c>
      <c r="M35" s="106">
        <v>3</v>
      </c>
      <c r="N35" s="350"/>
      <c r="O35" s="116" t="s">
        <v>155</v>
      </c>
      <c r="P35" s="225"/>
      <c r="Q35" s="350"/>
      <c r="R35" s="182"/>
      <c r="S35" s="105"/>
      <c r="T35" s="244">
        <f>W33*5+W36*5</f>
        <v>23</v>
      </c>
      <c r="U35" s="245">
        <f>(T35*9)/T39</f>
        <v>0.30978748877581558</v>
      </c>
      <c r="V35" s="246" t="s">
        <v>1</v>
      </c>
      <c r="W35" s="247">
        <v>0</v>
      </c>
    </row>
    <row r="36" spans="1:90" ht="25.35" customHeight="1">
      <c r="A36" s="101" t="s">
        <v>24</v>
      </c>
      <c r="B36" s="350"/>
      <c r="C36" s="25"/>
      <c r="D36" s="106"/>
      <c r="E36" s="350"/>
      <c r="F36" s="15" t="s">
        <v>117</v>
      </c>
      <c r="G36" s="71" t="s">
        <v>30</v>
      </c>
      <c r="H36" s="368"/>
      <c r="I36" s="116"/>
      <c r="J36" s="86"/>
      <c r="K36" s="350"/>
      <c r="L36" s="15" t="s">
        <v>81</v>
      </c>
      <c r="M36" s="149" t="s">
        <v>67</v>
      </c>
      <c r="N36" s="350"/>
      <c r="O36" s="25"/>
      <c r="P36" s="192"/>
      <c r="Q36" s="350"/>
      <c r="R36" s="20"/>
      <c r="S36" s="107"/>
      <c r="T36" s="251" t="s">
        <v>15</v>
      </c>
      <c r="U36" s="249"/>
      <c r="V36" s="252" t="s">
        <v>16</v>
      </c>
      <c r="W36" s="253">
        <v>2.2999999999999998</v>
      </c>
    </row>
    <row r="37" spans="1:90" ht="25.35" customHeight="1">
      <c r="A37" s="101" t="s">
        <v>25</v>
      </c>
      <c r="B37" s="350"/>
      <c r="C37" s="25"/>
      <c r="D37" s="106"/>
      <c r="E37" s="350"/>
      <c r="F37" s="15" t="s">
        <v>159</v>
      </c>
      <c r="G37" s="71" t="s">
        <v>30</v>
      </c>
      <c r="H37" s="368" t="s">
        <v>145</v>
      </c>
      <c r="I37" s="155"/>
      <c r="J37" s="74"/>
      <c r="K37" s="350"/>
      <c r="L37" s="102"/>
      <c r="M37" s="81"/>
      <c r="N37" s="350"/>
      <c r="O37" s="25"/>
      <c r="P37" s="192"/>
      <c r="Q37" s="350"/>
      <c r="R37" s="20"/>
      <c r="S37" s="107"/>
      <c r="T37" s="244">
        <f>W32*15+W34*5+W35*15</f>
        <v>87</v>
      </c>
      <c r="U37" s="245">
        <f>(T37*4)/T39</f>
        <v>0.52080215504340011</v>
      </c>
      <c r="V37" s="246" t="s">
        <v>17</v>
      </c>
      <c r="W37" s="254">
        <f>W32*70+W33*75+W34*25+W35*60+W36*45</f>
        <v>685</v>
      </c>
    </row>
    <row r="38" spans="1:90" ht="25.35" customHeight="1">
      <c r="A38" s="101" t="s">
        <v>28</v>
      </c>
      <c r="B38" s="350"/>
      <c r="C38" s="36"/>
      <c r="D38" s="74"/>
      <c r="E38" s="350"/>
      <c r="F38" s="27"/>
      <c r="G38" s="17"/>
      <c r="H38" s="368"/>
      <c r="I38" s="25"/>
      <c r="J38" s="74"/>
      <c r="K38" s="350"/>
      <c r="L38" s="102"/>
      <c r="M38" s="81"/>
      <c r="N38" s="350"/>
      <c r="O38" s="25"/>
      <c r="P38" s="192"/>
      <c r="Q38" s="350"/>
      <c r="R38" s="20"/>
      <c r="S38" s="107"/>
      <c r="T38" s="248" t="s">
        <v>18</v>
      </c>
      <c r="U38" s="255"/>
      <c r="V38" s="256"/>
      <c r="W38" s="257"/>
    </row>
    <row r="39" spans="1:90" s="2" customFormat="1" ht="25.35" customHeight="1" thickBot="1">
      <c r="A39" s="111" t="s">
        <v>26</v>
      </c>
      <c r="B39" s="350"/>
      <c r="C39" s="36"/>
      <c r="D39" s="86"/>
      <c r="E39" s="350"/>
      <c r="F39" s="27" t="s">
        <v>141</v>
      </c>
      <c r="G39" s="19"/>
      <c r="H39" s="368"/>
      <c r="I39" s="27"/>
      <c r="J39" s="86"/>
      <c r="K39" s="350"/>
      <c r="L39" s="22"/>
      <c r="M39" s="74"/>
      <c r="N39" s="350"/>
      <c r="O39" s="116"/>
      <c r="P39" s="193"/>
      <c r="Q39" s="350"/>
      <c r="R39" s="20"/>
      <c r="S39" s="107"/>
      <c r="T39" s="258">
        <f>(T33*4)+(T35*9)+(T37*4)</f>
        <v>668.2</v>
      </c>
      <c r="U39" s="259"/>
      <c r="V39" s="256"/>
      <c r="W39" s="257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</row>
    <row r="40" spans="1:90" ht="25.35" customHeight="1" thickBot="1">
      <c r="A40" s="112"/>
      <c r="B40" s="351"/>
      <c r="C40" s="92"/>
      <c r="D40" s="90"/>
      <c r="E40" s="352"/>
      <c r="F40" s="31"/>
      <c r="G40" s="32"/>
      <c r="H40" s="367"/>
      <c r="I40" s="190"/>
      <c r="J40" s="90"/>
      <c r="K40" s="353"/>
      <c r="L40" s="31"/>
      <c r="M40" s="32"/>
      <c r="N40" s="353"/>
      <c r="O40" s="92"/>
      <c r="P40" s="223"/>
      <c r="Q40" s="353"/>
      <c r="R40" s="114"/>
      <c r="S40" s="115"/>
      <c r="T40" s="260"/>
      <c r="U40" s="261"/>
      <c r="V40" s="262"/>
      <c r="W40" s="263"/>
    </row>
    <row r="41" spans="1:90" ht="25.35" customHeight="1">
      <c r="A41" s="97">
        <f>A32</f>
        <v>1</v>
      </c>
      <c r="B41" s="357" t="s">
        <v>103</v>
      </c>
      <c r="C41" s="124" t="s">
        <v>93</v>
      </c>
      <c r="D41" s="62">
        <v>80</v>
      </c>
      <c r="E41" s="349" t="s">
        <v>199</v>
      </c>
      <c r="F41" s="33" t="s">
        <v>42</v>
      </c>
      <c r="G41" s="162">
        <v>115</v>
      </c>
      <c r="H41" s="349" t="s">
        <v>248</v>
      </c>
      <c r="I41" s="34" t="s">
        <v>146</v>
      </c>
      <c r="J41" s="132">
        <v>30</v>
      </c>
      <c r="K41" s="349" t="s">
        <v>201</v>
      </c>
      <c r="L41" s="34" t="s">
        <v>44</v>
      </c>
      <c r="M41" s="132">
        <v>5</v>
      </c>
      <c r="N41" s="354" t="s">
        <v>48</v>
      </c>
      <c r="O41" s="64" t="s">
        <v>95</v>
      </c>
      <c r="P41" s="65">
        <v>110</v>
      </c>
      <c r="Q41" s="349" t="s">
        <v>250</v>
      </c>
      <c r="R41" s="34" t="s">
        <v>38</v>
      </c>
      <c r="S41" s="132">
        <v>15</v>
      </c>
      <c r="T41" s="240" t="s">
        <v>12</v>
      </c>
      <c r="U41" s="241"/>
      <c r="V41" s="242" t="s">
        <v>13</v>
      </c>
      <c r="W41" s="243">
        <v>5.3</v>
      </c>
    </row>
    <row r="42" spans="1:90" ht="25.35" customHeight="1">
      <c r="A42" s="101" t="s">
        <v>22</v>
      </c>
      <c r="B42" s="358"/>
      <c r="C42" s="25" t="s">
        <v>104</v>
      </c>
      <c r="D42" s="106">
        <v>20</v>
      </c>
      <c r="E42" s="350"/>
      <c r="F42" s="104" t="s">
        <v>80</v>
      </c>
      <c r="G42" s="105"/>
      <c r="H42" s="350"/>
      <c r="I42" s="15" t="s">
        <v>180</v>
      </c>
      <c r="J42" s="132"/>
      <c r="K42" s="350"/>
      <c r="L42" s="15" t="s">
        <v>83</v>
      </c>
      <c r="M42" s="132"/>
      <c r="N42" s="355"/>
      <c r="O42" s="75" t="s">
        <v>66</v>
      </c>
      <c r="P42" s="76" t="s">
        <v>67</v>
      </c>
      <c r="Q42" s="350"/>
      <c r="R42" s="15" t="s">
        <v>130</v>
      </c>
      <c r="S42" s="132">
        <v>3</v>
      </c>
      <c r="T42" s="244">
        <f>W41*2+W42*7+W43*1</f>
        <v>27.7</v>
      </c>
      <c r="U42" s="245">
        <f>(T42*4)/T48</f>
        <v>0.16654140989027508</v>
      </c>
      <c r="V42" s="246" t="s">
        <v>69</v>
      </c>
      <c r="W42" s="247">
        <v>2.2000000000000002</v>
      </c>
    </row>
    <row r="43" spans="1:90" ht="25.35" customHeight="1">
      <c r="A43" s="101">
        <f>A34+1</f>
        <v>16</v>
      </c>
      <c r="B43" s="358"/>
      <c r="C43" s="25"/>
      <c r="D43" s="106"/>
      <c r="E43" s="350"/>
      <c r="F43" s="15" t="s">
        <v>110</v>
      </c>
      <c r="G43" s="71" t="s">
        <v>30</v>
      </c>
      <c r="H43" s="350"/>
      <c r="I43" s="15" t="s">
        <v>38</v>
      </c>
      <c r="J43" s="132">
        <v>3</v>
      </c>
      <c r="K43" s="350"/>
      <c r="L43" s="15" t="s">
        <v>38</v>
      </c>
      <c r="M43" s="69">
        <v>3</v>
      </c>
      <c r="N43" s="355"/>
      <c r="O43" s="75" t="s">
        <v>70</v>
      </c>
      <c r="P43" s="76" t="s">
        <v>67</v>
      </c>
      <c r="Q43" s="350"/>
      <c r="R43" s="15" t="s">
        <v>249</v>
      </c>
      <c r="S43" s="132" t="s">
        <v>35</v>
      </c>
      <c r="T43" s="248" t="s">
        <v>14</v>
      </c>
      <c r="U43" s="249"/>
      <c r="V43" s="246" t="s">
        <v>0</v>
      </c>
      <c r="W43" s="247">
        <v>1.7</v>
      </c>
    </row>
    <row r="44" spans="1:90" ht="25.35" customHeight="1">
      <c r="A44" s="101" t="s">
        <v>23</v>
      </c>
      <c r="B44" s="358"/>
      <c r="C44" s="25"/>
      <c r="D44" s="106"/>
      <c r="E44" s="350"/>
      <c r="F44" s="15" t="s">
        <v>81</v>
      </c>
      <c r="G44" s="71" t="s">
        <v>30</v>
      </c>
      <c r="H44" s="350"/>
      <c r="I44" s="22" t="s">
        <v>131</v>
      </c>
      <c r="J44" s="132">
        <v>3</v>
      </c>
      <c r="K44" s="350"/>
      <c r="L44" s="22" t="s">
        <v>131</v>
      </c>
      <c r="M44" s="132">
        <v>3</v>
      </c>
      <c r="N44" s="355"/>
      <c r="O44" s="75"/>
      <c r="P44" s="76"/>
      <c r="Q44" s="350"/>
      <c r="R44" s="22" t="s">
        <v>220</v>
      </c>
      <c r="S44" s="132">
        <v>5</v>
      </c>
      <c r="T44" s="244">
        <f>W42*5+W45*5</f>
        <v>22.5</v>
      </c>
      <c r="U44" s="245">
        <f>(T44*9)/T48</f>
        <v>0.30437396663159477</v>
      </c>
      <c r="V44" s="246" t="s">
        <v>1</v>
      </c>
      <c r="W44" s="253">
        <v>0</v>
      </c>
    </row>
    <row r="45" spans="1:90" ht="25.35" customHeight="1">
      <c r="A45" s="101" t="s">
        <v>24</v>
      </c>
      <c r="B45" s="358"/>
      <c r="C45" s="25"/>
      <c r="D45" s="106"/>
      <c r="E45" s="350"/>
      <c r="F45" s="15" t="s">
        <v>40</v>
      </c>
      <c r="G45" s="71" t="s">
        <v>30</v>
      </c>
      <c r="H45" s="350"/>
      <c r="I45" s="25" t="s">
        <v>165</v>
      </c>
      <c r="J45" s="106">
        <v>5</v>
      </c>
      <c r="K45" s="350"/>
      <c r="L45" s="25" t="s">
        <v>202</v>
      </c>
      <c r="M45" s="106">
        <v>5</v>
      </c>
      <c r="N45" s="355"/>
      <c r="O45" s="83"/>
      <c r="P45" s="81"/>
      <c r="Q45" s="350"/>
      <c r="R45" s="25"/>
      <c r="S45" s="106"/>
      <c r="T45" s="251" t="s">
        <v>15</v>
      </c>
      <c r="U45" s="249"/>
      <c r="V45" s="252" t="s">
        <v>16</v>
      </c>
      <c r="W45" s="253">
        <v>2.2999999999999998</v>
      </c>
    </row>
    <row r="46" spans="1:90" ht="25.35" customHeight="1">
      <c r="A46" s="101" t="s">
        <v>25</v>
      </c>
      <c r="B46" s="358"/>
      <c r="C46" s="25"/>
      <c r="D46" s="106"/>
      <c r="E46" s="350"/>
      <c r="F46" s="15" t="s">
        <v>107</v>
      </c>
      <c r="G46" s="71" t="s">
        <v>30</v>
      </c>
      <c r="H46" s="350"/>
      <c r="I46" s="25" t="s">
        <v>225</v>
      </c>
      <c r="J46" s="106"/>
      <c r="K46" s="350"/>
      <c r="L46" s="15" t="s">
        <v>39</v>
      </c>
      <c r="M46" s="132">
        <v>15</v>
      </c>
      <c r="N46" s="355"/>
      <c r="O46" s="83"/>
      <c r="P46" s="81"/>
      <c r="Q46" s="350"/>
      <c r="R46" s="25"/>
      <c r="S46" s="106"/>
      <c r="T46" s="244">
        <f>W41*15+W43*5+W44*15</f>
        <v>88</v>
      </c>
      <c r="U46" s="245">
        <f>(T46*4)/T48</f>
        <v>0.52908462347813023</v>
      </c>
      <c r="V46" s="246" t="s">
        <v>17</v>
      </c>
      <c r="W46" s="254">
        <f>W41*70+W42*75+W43*25+W44*60+W45*45</f>
        <v>682</v>
      </c>
    </row>
    <row r="47" spans="1:90" ht="25.35" customHeight="1">
      <c r="A47" s="101" t="s">
        <v>29</v>
      </c>
      <c r="B47" s="358"/>
      <c r="C47" s="25"/>
      <c r="D47" s="74"/>
      <c r="E47" s="350"/>
      <c r="F47" s="15"/>
      <c r="G47" s="71"/>
      <c r="H47" s="350"/>
      <c r="I47" s="25"/>
      <c r="J47" s="74"/>
      <c r="K47" s="350"/>
      <c r="L47" s="25"/>
      <c r="M47" s="74"/>
      <c r="N47" s="355"/>
      <c r="O47" s="88"/>
      <c r="P47" s="89"/>
      <c r="Q47" s="350"/>
      <c r="R47" s="25"/>
      <c r="S47" s="74"/>
      <c r="T47" s="248" t="s">
        <v>18</v>
      </c>
      <c r="U47" s="255"/>
      <c r="V47" s="256"/>
      <c r="W47" s="257"/>
    </row>
    <row r="48" spans="1:90" s="2" customFormat="1" ht="25.35" customHeight="1" thickBot="1">
      <c r="A48" s="111" t="s">
        <v>26</v>
      </c>
      <c r="B48" s="358"/>
      <c r="C48" s="36"/>
      <c r="D48" s="126"/>
      <c r="E48" s="350"/>
      <c r="F48" s="27" t="s">
        <v>126</v>
      </c>
      <c r="G48" s="86"/>
      <c r="H48" s="350"/>
      <c r="I48" s="116"/>
      <c r="J48" s="86"/>
      <c r="K48" s="350"/>
      <c r="L48" s="116"/>
      <c r="M48" s="86"/>
      <c r="N48" s="355"/>
      <c r="O48" s="25"/>
      <c r="P48" s="74"/>
      <c r="Q48" s="350"/>
      <c r="R48" s="116"/>
      <c r="S48" s="86"/>
      <c r="T48" s="258">
        <f>(T42*4)+(T44*9)+(T46*4)</f>
        <v>665.3</v>
      </c>
      <c r="U48" s="259"/>
      <c r="V48" s="256"/>
      <c r="W48" s="257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</row>
    <row r="49" spans="1:23" ht="25.35" customHeight="1" thickBot="1">
      <c r="A49" s="112"/>
      <c r="B49" s="359"/>
      <c r="C49" s="125"/>
      <c r="D49" s="127"/>
      <c r="E49" s="353"/>
      <c r="F49" s="31"/>
      <c r="G49" s="90"/>
      <c r="H49" s="353"/>
      <c r="I49" s="92"/>
      <c r="J49" s="90"/>
      <c r="K49" s="353"/>
      <c r="L49" s="92"/>
      <c r="M49" s="90"/>
      <c r="N49" s="356"/>
      <c r="O49" s="94"/>
      <c r="P49" s="95"/>
      <c r="Q49" s="353"/>
      <c r="R49" s="92"/>
      <c r="S49" s="90"/>
      <c r="T49" s="260"/>
      <c r="U49" s="261"/>
      <c r="V49" s="262"/>
      <c r="W49" s="263"/>
    </row>
    <row r="50" spans="1:23">
      <c r="U50" s="121"/>
    </row>
    <row r="51" spans="1:23">
      <c r="U51" s="121"/>
    </row>
    <row r="52" spans="1:23" ht="19.7" customHeight="1"/>
    <row r="54" spans="1:23">
      <c r="M54" s="3"/>
    </row>
    <row r="65525" spans="19:19">
      <c r="S65525" s="123"/>
    </row>
  </sheetData>
  <mergeCells count="48">
    <mergeCell ref="B41:B49"/>
    <mergeCell ref="E41:E49"/>
    <mergeCell ref="H41:H49"/>
    <mergeCell ref="K41:K49"/>
    <mergeCell ref="N41:N49"/>
    <mergeCell ref="Q41:Q49"/>
    <mergeCell ref="B32:B40"/>
    <mergeCell ref="E32:E40"/>
    <mergeCell ref="H32:H40"/>
    <mergeCell ref="K32:K40"/>
    <mergeCell ref="N32:N40"/>
    <mergeCell ref="Q32:Q40"/>
    <mergeCell ref="B23:B31"/>
    <mergeCell ref="E23:E31"/>
    <mergeCell ref="H23:H31"/>
    <mergeCell ref="K23:K31"/>
    <mergeCell ref="N23:N31"/>
    <mergeCell ref="Q23:Q31"/>
    <mergeCell ref="B14:B22"/>
    <mergeCell ref="E14:E22"/>
    <mergeCell ref="H14:H22"/>
    <mergeCell ref="K14:K22"/>
    <mergeCell ref="N14:N22"/>
    <mergeCell ref="Q14:Q22"/>
    <mergeCell ref="B5:B13"/>
    <mergeCell ref="E5:E13"/>
    <mergeCell ref="H5:H13"/>
    <mergeCell ref="K5:K13"/>
    <mergeCell ref="N5:N13"/>
    <mergeCell ref="Q5:Q13"/>
    <mergeCell ref="O3:P3"/>
    <mergeCell ref="Q3:Q4"/>
    <mergeCell ref="A1:S1"/>
    <mergeCell ref="T1:W2"/>
    <mergeCell ref="A2:O2"/>
    <mergeCell ref="P2:S2"/>
    <mergeCell ref="A3:A4"/>
    <mergeCell ref="B3:B4"/>
    <mergeCell ref="R3:S3"/>
    <mergeCell ref="T3:W3"/>
    <mergeCell ref="C3:D3"/>
    <mergeCell ref="E3:E4"/>
    <mergeCell ref="F3:G3"/>
    <mergeCell ref="H3:H4"/>
    <mergeCell ref="L3:M3"/>
    <mergeCell ref="N3:N4"/>
    <mergeCell ref="I3:J3"/>
    <mergeCell ref="K3:K4"/>
  </mergeCells>
  <phoneticPr fontId="1" type="noConversion"/>
  <printOptions horizontalCentered="1" verticalCentered="1"/>
  <pageMargins left="0.31496062992125984" right="0.15748031496062992" top="0.35433070866141736" bottom="0.35433070866141736" header="0.31496062992125984" footer="0.31496062992125984"/>
  <pageSetup paperSize="9" scale="4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L65525"/>
  <sheetViews>
    <sheetView view="pageBreakPreview" topLeftCell="A12" zoomScale="57" zoomScaleNormal="70" zoomScaleSheetLayoutView="57" workbookViewId="0">
      <selection activeCell="R20" sqref="R20"/>
    </sheetView>
  </sheetViews>
  <sheetFormatPr defaultColWidth="8.875" defaultRowHeight="19.5"/>
  <cols>
    <col min="1" max="1" width="6.875" style="3" customWidth="1"/>
    <col min="2" max="2" width="3.875" style="3" customWidth="1"/>
    <col min="3" max="3" width="12.875" style="1" customWidth="1"/>
    <col min="4" max="4" width="8.875" style="79" customWidth="1"/>
    <col min="5" max="5" width="3.875" style="3" customWidth="1"/>
    <col min="6" max="6" width="12.875" style="1" customWidth="1"/>
    <col min="7" max="7" width="8.875" style="79" customWidth="1"/>
    <col min="8" max="8" width="3.875" style="3" customWidth="1"/>
    <col min="9" max="9" width="12.875" style="1" customWidth="1"/>
    <col min="10" max="10" width="8.875" style="79" customWidth="1"/>
    <col min="11" max="11" width="3.625" style="3" customWidth="1"/>
    <col min="12" max="12" width="12.875" style="1" customWidth="1"/>
    <col min="13" max="13" width="8.875" style="79" customWidth="1"/>
    <col min="14" max="14" width="3.875" style="3" customWidth="1"/>
    <col min="15" max="15" width="12.875" style="1" customWidth="1"/>
    <col min="16" max="16" width="8.875" style="79" customWidth="1"/>
    <col min="17" max="17" width="3.875" style="3" customWidth="1"/>
    <col min="18" max="18" width="12.875" style="1" customWidth="1"/>
    <col min="19" max="19" width="8.875" style="79" customWidth="1"/>
    <col min="20" max="20" width="10.875" style="3" customWidth="1"/>
    <col min="21" max="21" width="8.875" style="122" customWidth="1"/>
    <col min="22" max="22" width="12.875" style="3" customWidth="1"/>
    <col min="23" max="23" width="7.875" style="3" customWidth="1"/>
    <col min="24" max="16384" width="8.875" style="1"/>
  </cols>
  <sheetData>
    <row r="1" spans="1:84" ht="45" customHeight="1">
      <c r="A1" s="337" t="s">
        <v>55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8" t="s">
        <v>56</v>
      </c>
      <c r="U1" s="339"/>
      <c r="V1" s="339"/>
      <c r="W1" s="339"/>
    </row>
    <row r="2" spans="1:84" ht="46.5" thickBot="1">
      <c r="A2" s="341" t="s">
        <v>57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2" t="s">
        <v>167</v>
      </c>
      <c r="Q2" s="342"/>
      <c r="R2" s="342"/>
      <c r="S2" s="342"/>
      <c r="T2" s="340"/>
      <c r="U2" s="340"/>
      <c r="V2" s="340"/>
      <c r="W2" s="340"/>
    </row>
    <row r="3" spans="1:84" ht="40.35" customHeight="1" thickBot="1">
      <c r="A3" s="343" t="s">
        <v>2</v>
      </c>
      <c r="B3" s="335" t="s">
        <v>3</v>
      </c>
      <c r="C3" s="333" t="s">
        <v>4</v>
      </c>
      <c r="D3" s="334"/>
      <c r="E3" s="335" t="s">
        <v>5</v>
      </c>
      <c r="F3" s="333" t="s">
        <v>6</v>
      </c>
      <c r="G3" s="334"/>
      <c r="H3" s="335" t="s">
        <v>5</v>
      </c>
      <c r="I3" s="333" t="s">
        <v>7</v>
      </c>
      <c r="J3" s="334"/>
      <c r="K3" s="335" t="s">
        <v>5</v>
      </c>
      <c r="L3" s="333" t="s">
        <v>8</v>
      </c>
      <c r="M3" s="334"/>
      <c r="N3" s="335" t="s">
        <v>5</v>
      </c>
      <c r="O3" s="333" t="s">
        <v>19</v>
      </c>
      <c r="P3" s="334"/>
      <c r="Q3" s="335" t="s">
        <v>5</v>
      </c>
      <c r="R3" s="333" t="s">
        <v>9</v>
      </c>
      <c r="S3" s="360"/>
      <c r="T3" s="361" t="s">
        <v>58</v>
      </c>
      <c r="U3" s="362"/>
      <c r="V3" s="362"/>
      <c r="W3" s="363"/>
    </row>
    <row r="4" spans="1:84" ht="40.35" customHeight="1" thickBot="1">
      <c r="A4" s="344"/>
      <c r="B4" s="336"/>
      <c r="C4" s="12" t="s">
        <v>10</v>
      </c>
      <c r="D4" s="13" t="s">
        <v>20</v>
      </c>
      <c r="E4" s="336"/>
      <c r="F4" s="12" t="s">
        <v>10</v>
      </c>
      <c r="G4" s="13" t="s">
        <v>20</v>
      </c>
      <c r="H4" s="336"/>
      <c r="I4" s="11" t="s">
        <v>10</v>
      </c>
      <c r="J4" s="10" t="s">
        <v>20</v>
      </c>
      <c r="K4" s="336"/>
      <c r="L4" s="11" t="s">
        <v>10</v>
      </c>
      <c r="M4" s="10" t="s">
        <v>20</v>
      </c>
      <c r="N4" s="336"/>
      <c r="O4" s="9" t="s">
        <v>10</v>
      </c>
      <c r="P4" s="10" t="s">
        <v>20</v>
      </c>
      <c r="Q4" s="336"/>
      <c r="R4" s="11" t="s">
        <v>10</v>
      </c>
      <c r="S4" s="54" t="s">
        <v>20</v>
      </c>
      <c r="T4" s="55" t="s">
        <v>59</v>
      </c>
      <c r="U4" s="56" t="s">
        <v>60</v>
      </c>
      <c r="V4" s="57" t="s">
        <v>61</v>
      </c>
      <c r="W4" s="56" t="s">
        <v>11</v>
      </c>
    </row>
    <row r="5" spans="1:84" ht="25.35" customHeight="1">
      <c r="A5" s="58">
        <v>1</v>
      </c>
      <c r="B5" s="349" t="s">
        <v>21</v>
      </c>
      <c r="C5" s="124" t="s">
        <v>77</v>
      </c>
      <c r="D5" s="62">
        <v>100</v>
      </c>
      <c r="E5" s="349" t="s">
        <v>162</v>
      </c>
      <c r="F5" s="201" t="s">
        <v>161</v>
      </c>
      <c r="G5" s="99">
        <v>55</v>
      </c>
      <c r="H5" s="349" t="s">
        <v>200</v>
      </c>
      <c r="I5" s="34" t="s">
        <v>105</v>
      </c>
      <c r="J5" s="132">
        <v>80</v>
      </c>
      <c r="K5" s="349" t="s">
        <v>299</v>
      </c>
      <c r="L5" s="14" t="s">
        <v>246</v>
      </c>
      <c r="M5" s="62">
        <v>30</v>
      </c>
      <c r="N5" s="349" t="s">
        <v>292</v>
      </c>
      <c r="O5" s="14" t="s">
        <v>63</v>
      </c>
      <c r="P5" s="221">
        <v>110</v>
      </c>
      <c r="Q5" s="349" t="s">
        <v>203</v>
      </c>
      <c r="R5" s="26" t="s">
        <v>147</v>
      </c>
      <c r="S5" s="143">
        <v>15</v>
      </c>
      <c r="T5" s="240" t="s">
        <v>12</v>
      </c>
      <c r="U5" s="241"/>
      <c r="V5" s="242" t="s">
        <v>13</v>
      </c>
      <c r="W5" s="243">
        <v>5.2</v>
      </c>
    </row>
    <row r="6" spans="1:84" ht="25.35" customHeight="1">
      <c r="A6" s="59" t="s">
        <v>22</v>
      </c>
      <c r="B6" s="350"/>
      <c r="C6" s="25"/>
      <c r="D6" s="106"/>
      <c r="E6" s="350"/>
      <c r="F6" s="25" t="s">
        <v>40</v>
      </c>
      <c r="G6" s="74" t="s">
        <v>35</v>
      </c>
      <c r="H6" s="350"/>
      <c r="I6" s="15" t="s">
        <v>165</v>
      </c>
      <c r="J6" s="132">
        <v>5</v>
      </c>
      <c r="K6" s="350"/>
      <c r="L6" s="20" t="s">
        <v>38</v>
      </c>
      <c r="M6" s="74">
        <v>5</v>
      </c>
      <c r="N6" s="350"/>
      <c r="O6" s="15" t="s">
        <v>66</v>
      </c>
      <c r="P6" s="222" t="s">
        <v>67</v>
      </c>
      <c r="Q6" s="350"/>
      <c r="R6" s="20" t="s">
        <v>38</v>
      </c>
      <c r="S6" s="107">
        <v>3</v>
      </c>
      <c r="T6" s="244">
        <f>W5*2+W6*7+W7*1</f>
        <v>26.2</v>
      </c>
      <c r="U6" s="245">
        <f>(T6*4)/T12</f>
        <v>0.14837887583179951</v>
      </c>
      <c r="V6" s="246" t="s">
        <v>69</v>
      </c>
      <c r="W6" s="247">
        <v>2</v>
      </c>
    </row>
    <row r="7" spans="1:84" ht="25.35" customHeight="1">
      <c r="A7" s="59">
        <v>19</v>
      </c>
      <c r="B7" s="350"/>
      <c r="C7" s="25"/>
      <c r="D7" s="106"/>
      <c r="E7" s="350"/>
      <c r="F7" s="25"/>
      <c r="G7" s="106"/>
      <c r="H7" s="350"/>
      <c r="I7" s="15" t="s">
        <v>131</v>
      </c>
      <c r="J7" s="132">
        <v>3</v>
      </c>
      <c r="K7" s="350"/>
      <c r="L7" s="15" t="s">
        <v>115</v>
      </c>
      <c r="M7" s="138" t="s">
        <v>67</v>
      </c>
      <c r="N7" s="350"/>
      <c r="O7" s="15" t="s">
        <v>70</v>
      </c>
      <c r="P7" s="222" t="s">
        <v>67</v>
      </c>
      <c r="Q7" s="350"/>
      <c r="R7" s="20" t="s">
        <v>142</v>
      </c>
      <c r="S7" s="107">
        <v>10</v>
      </c>
      <c r="T7" s="248" t="s">
        <v>14</v>
      </c>
      <c r="U7" s="249"/>
      <c r="V7" s="246" t="s">
        <v>0</v>
      </c>
      <c r="W7" s="250">
        <v>1.8</v>
      </c>
    </row>
    <row r="8" spans="1:84" ht="25.35" customHeight="1">
      <c r="A8" s="59" t="s">
        <v>23</v>
      </c>
      <c r="B8" s="350"/>
      <c r="C8" s="25"/>
      <c r="D8" s="106"/>
      <c r="E8" s="350"/>
      <c r="F8" s="15"/>
      <c r="G8" s="74"/>
      <c r="H8" s="350"/>
      <c r="I8" s="22"/>
      <c r="J8" s="132"/>
      <c r="K8" s="350"/>
      <c r="L8" s="22"/>
      <c r="M8" s="74"/>
      <c r="N8" s="350"/>
      <c r="O8" s="15"/>
      <c r="P8" s="222"/>
      <c r="Q8" s="350"/>
      <c r="R8" s="20" t="s">
        <v>116</v>
      </c>
      <c r="S8" s="107" t="s">
        <v>30</v>
      </c>
      <c r="T8" s="244">
        <f>W6*5+W9*5</f>
        <v>21.5</v>
      </c>
      <c r="U8" s="245">
        <f>(T8*9)/T12</f>
        <v>0.27396290528104206</v>
      </c>
      <c r="V8" s="246" t="s">
        <v>1</v>
      </c>
      <c r="W8" s="247">
        <v>1</v>
      </c>
    </row>
    <row r="9" spans="1:84" ht="25.35" customHeight="1">
      <c r="A9" s="59" t="s">
        <v>72</v>
      </c>
      <c r="B9" s="350"/>
      <c r="C9" s="25"/>
      <c r="D9" s="106"/>
      <c r="E9" s="350"/>
      <c r="F9" s="25"/>
      <c r="G9" s="74"/>
      <c r="H9" s="350"/>
      <c r="I9" s="25"/>
      <c r="J9" s="106"/>
      <c r="K9" s="350"/>
      <c r="L9" s="20"/>
      <c r="M9" s="132"/>
      <c r="N9" s="350"/>
      <c r="O9" s="139"/>
      <c r="P9" s="192"/>
      <c r="Q9" s="350"/>
      <c r="R9" s="20" t="s">
        <v>75</v>
      </c>
      <c r="S9" s="107" t="s">
        <v>30</v>
      </c>
      <c r="T9" s="251" t="s">
        <v>15</v>
      </c>
      <c r="U9" s="249"/>
      <c r="V9" s="252" t="s">
        <v>16</v>
      </c>
      <c r="W9" s="253">
        <v>2.2999999999999998</v>
      </c>
    </row>
    <row r="10" spans="1:84" ht="25.35" customHeight="1" thickBot="1">
      <c r="A10" s="59" t="s">
        <v>25</v>
      </c>
      <c r="B10" s="350"/>
      <c r="C10" s="25"/>
      <c r="D10" s="106"/>
      <c r="E10" s="350"/>
      <c r="F10" s="116"/>
      <c r="G10" s="74"/>
      <c r="H10" s="350"/>
      <c r="I10" s="25"/>
      <c r="J10" s="106"/>
      <c r="K10" s="350"/>
      <c r="L10" s="33"/>
      <c r="M10" s="152"/>
      <c r="N10" s="350"/>
      <c r="O10" s="139"/>
      <c r="P10" s="192"/>
      <c r="Q10" s="350"/>
      <c r="R10" s="20"/>
      <c r="S10" s="107"/>
      <c r="T10" s="244">
        <f>W5*15+W7*5+W8*15</f>
        <v>102</v>
      </c>
      <c r="U10" s="245">
        <f>(T10*4)/T12</f>
        <v>0.57765821888715851</v>
      </c>
      <c r="V10" s="246" t="s">
        <v>17</v>
      </c>
      <c r="W10" s="254">
        <f>W5*70+W6*75+W7*25+W8*60+W9*45</f>
        <v>722.5</v>
      </c>
    </row>
    <row r="11" spans="1:84" ht="25.35" customHeight="1">
      <c r="A11" s="59" t="s">
        <v>74</v>
      </c>
      <c r="B11" s="350"/>
      <c r="C11" s="25"/>
      <c r="D11" s="74"/>
      <c r="E11" s="350"/>
      <c r="F11" s="85"/>
      <c r="G11" s="74"/>
      <c r="H11" s="350"/>
      <c r="I11" s="25"/>
      <c r="J11" s="74"/>
      <c r="K11" s="350"/>
      <c r="L11" s="15"/>
      <c r="M11" s="132"/>
      <c r="N11" s="350"/>
      <c r="O11" s="64" t="s">
        <v>290</v>
      </c>
      <c r="P11" s="286" t="s">
        <v>291</v>
      </c>
      <c r="Q11" s="350"/>
      <c r="R11" s="20"/>
      <c r="S11" s="107"/>
      <c r="T11" s="248" t="s">
        <v>18</v>
      </c>
      <c r="U11" s="255"/>
      <c r="V11" s="256"/>
      <c r="W11" s="257"/>
    </row>
    <row r="12" spans="1:84" s="2" customFormat="1" ht="25.35" customHeight="1" thickBot="1">
      <c r="A12" s="60" t="s">
        <v>26</v>
      </c>
      <c r="B12" s="350"/>
      <c r="C12" s="116"/>
      <c r="D12" s="86"/>
      <c r="E12" s="350"/>
      <c r="F12" s="27" t="s">
        <v>119</v>
      </c>
      <c r="G12" s="106"/>
      <c r="H12" s="350"/>
      <c r="I12" s="116"/>
      <c r="J12" s="86"/>
      <c r="K12" s="350"/>
      <c r="L12" s="27"/>
      <c r="M12" s="74"/>
      <c r="N12" s="350"/>
      <c r="O12" s="140"/>
      <c r="P12" s="193"/>
      <c r="Q12" s="350"/>
      <c r="R12" s="20"/>
      <c r="S12" s="107"/>
      <c r="T12" s="258">
        <f>(T6*4)+(T8*9)+(T10*4)</f>
        <v>706.3</v>
      </c>
      <c r="U12" s="259"/>
      <c r="V12" s="256"/>
      <c r="W12" s="257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ht="25.35" customHeight="1" thickBot="1">
      <c r="A13" s="61"/>
      <c r="B13" s="351"/>
      <c r="C13" s="92"/>
      <c r="D13" s="90"/>
      <c r="E13" s="353"/>
      <c r="F13" s="202"/>
      <c r="G13" s="90"/>
      <c r="H13" s="353"/>
      <c r="I13" s="92"/>
      <c r="J13" s="90"/>
      <c r="K13" s="353"/>
      <c r="L13" s="92"/>
      <c r="M13" s="93"/>
      <c r="N13" s="353"/>
      <c r="O13" s="141"/>
      <c r="P13" s="223"/>
      <c r="Q13" s="353"/>
      <c r="R13" s="114"/>
      <c r="S13" s="115"/>
      <c r="T13" s="260"/>
      <c r="U13" s="261"/>
      <c r="V13" s="262"/>
      <c r="W13" s="263"/>
    </row>
    <row r="14" spans="1:84" ht="25.35" customHeight="1">
      <c r="A14" s="58">
        <f>A5</f>
        <v>1</v>
      </c>
      <c r="B14" s="349" t="s">
        <v>76</v>
      </c>
      <c r="C14" s="124" t="s">
        <v>77</v>
      </c>
      <c r="D14" s="62">
        <v>80</v>
      </c>
      <c r="E14" s="349" t="s">
        <v>239</v>
      </c>
      <c r="F14" s="63" t="s">
        <v>42</v>
      </c>
      <c r="G14" s="99">
        <v>85</v>
      </c>
      <c r="H14" s="349" t="s">
        <v>206</v>
      </c>
      <c r="I14" s="34" t="s">
        <v>109</v>
      </c>
      <c r="J14" s="132">
        <v>30</v>
      </c>
      <c r="K14" s="349" t="s">
        <v>269</v>
      </c>
      <c r="L14" s="34" t="s">
        <v>220</v>
      </c>
      <c r="M14" s="132">
        <v>5</v>
      </c>
      <c r="N14" s="349" t="s">
        <v>36</v>
      </c>
      <c r="O14" s="64" t="s">
        <v>158</v>
      </c>
      <c r="P14" s="213">
        <v>110</v>
      </c>
      <c r="Q14" s="349" t="s">
        <v>295</v>
      </c>
      <c r="R14" s="26" t="s">
        <v>105</v>
      </c>
      <c r="S14" s="143">
        <v>10</v>
      </c>
      <c r="T14" s="240" t="s">
        <v>12</v>
      </c>
      <c r="U14" s="241"/>
      <c r="V14" s="242" t="s">
        <v>13</v>
      </c>
      <c r="W14" s="243">
        <v>5</v>
      </c>
    </row>
    <row r="15" spans="1:84" ht="25.35" customHeight="1">
      <c r="A15" s="59" t="s">
        <v>22</v>
      </c>
      <c r="B15" s="350"/>
      <c r="C15" s="25" t="s">
        <v>79</v>
      </c>
      <c r="D15" s="106">
        <v>20</v>
      </c>
      <c r="E15" s="350"/>
      <c r="F15" s="182" t="s">
        <v>80</v>
      </c>
      <c r="G15" s="217"/>
      <c r="H15" s="350"/>
      <c r="I15" s="15" t="s">
        <v>38</v>
      </c>
      <c r="J15" s="132">
        <v>3</v>
      </c>
      <c r="K15" s="350"/>
      <c r="L15" s="15" t="s">
        <v>198</v>
      </c>
      <c r="M15" s="132">
        <v>10</v>
      </c>
      <c r="N15" s="350"/>
      <c r="O15" s="75" t="s">
        <v>66</v>
      </c>
      <c r="P15" s="214" t="s">
        <v>67</v>
      </c>
      <c r="Q15" s="350"/>
      <c r="R15" s="20" t="s">
        <v>64</v>
      </c>
      <c r="S15" s="107"/>
      <c r="T15" s="244">
        <f>W14*2+W15*7+W16*1</f>
        <v>27.000000000000004</v>
      </c>
      <c r="U15" s="245">
        <f>(T15*4)/T21</f>
        <v>0.1680933852140078</v>
      </c>
      <c r="V15" s="246" t="s">
        <v>69</v>
      </c>
      <c r="W15" s="247">
        <v>2.2000000000000002</v>
      </c>
    </row>
    <row r="16" spans="1:84" ht="25.35" customHeight="1">
      <c r="A16" s="59">
        <f>A7+1</f>
        <v>20</v>
      </c>
      <c r="B16" s="350"/>
      <c r="C16" s="25"/>
      <c r="D16" s="106"/>
      <c r="E16" s="350"/>
      <c r="F16" s="24" t="s">
        <v>133</v>
      </c>
      <c r="G16" s="106">
        <v>5</v>
      </c>
      <c r="H16" s="350"/>
      <c r="I16" s="26" t="s">
        <v>73</v>
      </c>
      <c r="J16" s="106">
        <v>5</v>
      </c>
      <c r="K16" s="369"/>
      <c r="L16" s="15" t="s">
        <v>38</v>
      </c>
      <c r="M16" s="132">
        <v>3</v>
      </c>
      <c r="N16" s="350"/>
      <c r="O16" s="75" t="s">
        <v>70</v>
      </c>
      <c r="P16" s="214" t="s">
        <v>67</v>
      </c>
      <c r="Q16" s="350"/>
      <c r="R16" s="20" t="s">
        <v>112</v>
      </c>
      <c r="S16" s="107" t="s">
        <v>35</v>
      </c>
      <c r="T16" s="248" t="s">
        <v>14</v>
      </c>
      <c r="U16" s="249"/>
      <c r="V16" s="246" t="s">
        <v>0</v>
      </c>
      <c r="W16" s="250">
        <v>1.6</v>
      </c>
    </row>
    <row r="17" spans="1:87" ht="25.35" customHeight="1">
      <c r="A17" s="59" t="s">
        <v>23</v>
      </c>
      <c r="B17" s="350"/>
      <c r="C17" s="25"/>
      <c r="D17" s="106"/>
      <c r="E17" s="350"/>
      <c r="F17" s="24" t="s">
        <v>40</v>
      </c>
      <c r="G17" s="106" t="s">
        <v>35</v>
      </c>
      <c r="H17" s="350"/>
      <c r="I17" s="22" t="s">
        <v>62</v>
      </c>
      <c r="J17" s="132">
        <v>20</v>
      </c>
      <c r="K17" s="350"/>
      <c r="L17" s="22" t="s">
        <v>40</v>
      </c>
      <c r="M17" s="132" t="s">
        <v>35</v>
      </c>
      <c r="N17" s="350"/>
      <c r="O17" s="88" t="s">
        <v>155</v>
      </c>
      <c r="P17" s="214"/>
      <c r="Q17" s="350"/>
      <c r="R17" s="20" t="s">
        <v>111</v>
      </c>
      <c r="S17" s="107" t="s">
        <v>35</v>
      </c>
      <c r="T17" s="244">
        <f>W15*5+W18*5</f>
        <v>22.5</v>
      </c>
      <c r="U17" s="245">
        <f>(T17*9)/T21</f>
        <v>0.31517509727626458</v>
      </c>
      <c r="V17" s="246" t="s">
        <v>1</v>
      </c>
      <c r="W17" s="247">
        <v>0</v>
      </c>
    </row>
    <row r="18" spans="1:87" ht="25.35" customHeight="1">
      <c r="A18" s="59" t="s">
        <v>24</v>
      </c>
      <c r="B18" s="350"/>
      <c r="C18" s="25"/>
      <c r="D18" s="106"/>
      <c r="E18" s="350"/>
      <c r="F18" s="24"/>
      <c r="G18" s="106"/>
      <c r="H18" s="350"/>
      <c r="I18" s="25" t="s">
        <v>71</v>
      </c>
      <c r="J18" s="106" t="s">
        <v>35</v>
      </c>
      <c r="K18" s="350"/>
      <c r="L18" s="25"/>
      <c r="M18" s="106"/>
      <c r="N18" s="350"/>
      <c r="O18" s="83"/>
      <c r="P18" s="176"/>
      <c r="Q18" s="350"/>
      <c r="R18" s="20" t="s">
        <v>294</v>
      </c>
      <c r="S18" s="107">
        <v>10</v>
      </c>
      <c r="T18" s="251" t="s">
        <v>15</v>
      </c>
      <c r="U18" s="249"/>
      <c r="V18" s="252" t="s">
        <v>16</v>
      </c>
      <c r="W18" s="253">
        <v>2.2999999999999998</v>
      </c>
    </row>
    <row r="19" spans="1:87" ht="25.35" customHeight="1">
      <c r="A19" s="59" t="s">
        <v>25</v>
      </c>
      <c r="B19" s="350"/>
      <c r="C19" s="25"/>
      <c r="D19" s="106"/>
      <c r="E19" s="350"/>
      <c r="F19" s="21"/>
      <c r="G19" s="71"/>
      <c r="H19" s="350"/>
      <c r="I19" s="25"/>
      <c r="J19" s="106"/>
      <c r="K19" s="350"/>
      <c r="L19" s="25"/>
      <c r="M19" s="106"/>
      <c r="N19" s="350"/>
      <c r="O19" s="83"/>
      <c r="P19" s="176"/>
      <c r="Q19" s="350"/>
      <c r="R19" s="20"/>
      <c r="S19" s="107"/>
      <c r="T19" s="244">
        <f>W14*15+W16*5+W17*15</f>
        <v>83</v>
      </c>
      <c r="U19" s="245">
        <f>(T19*4)/T21</f>
        <v>0.51673151750972768</v>
      </c>
      <c r="V19" s="246" t="s">
        <v>17</v>
      </c>
      <c r="W19" s="254">
        <f>W14*70+W15*75+W16*25+W17*60+W18*45</f>
        <v>658.5</v>
      </c>
    </row>
    <row r="20" spans="1:87" ht="25.35" customHeight="1">
      <c r="A20" s="59" t="s">
        <v>84</v>
      </c>
      <c r="B20" s="350"/>
      <c r="C20" s="25"/>
      <c r="D20" s="74"/>
      <c r="E20" s="350"/>
      <c r="F20" s="15"/>
      <c r="G20" s="71"/>
      <c r="H20" s="350"/>
      <c r="I20" s="25"/>
      <c r="J20" s="74"/>
      <c r="K20" s="350"/>
      <c r="L20" s="25"/>
      <c r="M20" s="74"/>
      <c r="N20" s="350"/>
      <c r="O20" s="83"/>
      <c r="P20" s="176"/>
      <c r="Q20" s="350"/>
      <c r="R20" s="20"/>
      <c r="S20" s="107"/>
      <c r="T20" s="248" t="s">
        <v>18</v>
      </c>
      <c r="U20" s="255"/>
      <c r="V20" s="256"/>
      <c r="W20" s="257"/>
    </row>
    <row r="21" spans="1:87" s="2" customFormat="1" ht="25.35" customHeight="1" thickBot="1">
      <c r="A21" s="60" t="s">
        <v>26</v>
      </c>
      <c r="B21" s="350"/>
      <c r="C21" s="116"/>
      <c r="D21" s="86"/>
      <c r="E21" s="350"/>
      <c r="F21" s="27" t="s">
        <v>119</v>
      </c>
      <c r="G21" s="86"/>
      <c r="H21" s="350"/>
      <c r="I21" s="116"/>
      <c r="J21" s="86"/>
      <c r="K21" s="350"/>
      <c r="L21" s="116"/>
      <c r="M21" s="86"/>
      <c r="N21" s="350"/>
      <c r="O21" s="88"/>
      <c r="P21" s="215"/>
      <c r="Q21" s="350"/>
      <c r="R21" s="20"/>
      <c r="S21" s="107"/>
      <c r="T21" s="258">
        <f>(T15*4)+(T17*9)+(T19*4)</f>
        <v>642.5</v>
      </c>
      <c r="U21" s="259"/>
      <c r="V21" s="256"/>
      <c r="W21" s="257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</row>
    <row r="22" spans="1:87" ht="25.35" customHeight="1" thickBot="1">
      <c r="A22" s="61"/>
      <c r="B22" s="351"/>
      <c r="C22" s="125"/>
      <c r="D22" s="90"/>
      <c r="E22" s="353"/>
      <c r="F22" s="31"/>
      <c r="G22" s="90"/>
      <c r="H22" s="353"/>
      <c r="I22" s="92"/>
      <c r="J22" s="90"/>
      <c r="K22" s="353"/>
      <c r="L22" s="92"/>
      <c r="M22" s="90"/>
      <c r="N22" s="353"/>
      <c r="O22" s="94"/>
      <c r="P22" s="216"/>
      <c r="Q22" s="353"/>
      <c r="R22" s="114"/>
      <c r="S22" s="115"/>
      <c r="T22" s="264"/>
      <c r="U22" s="265"/>
      <c r="V22" s="266"/>
      <c r="W22" s="267"/>
    </row>
    <row r="23" spans="1:87" ht="25.35" customHeight="1">
      <c r="A23" s="58">
        <f>A5</f>
        <v>1</v>
      </c>
      <c r="B23" s="349" t="s">
        <v>259</v>
      </c>
      <c r="C23" s="124" t="s">
        <v>77</v>
      </c>
      <c r="D23" s="62">
        <v>90</v>
      </c>
      <c r="E23" s="349" t="s">
        <v>204</v>
      </c>
      <c r="F23" s="63" t="s">
        <v>205</v>
      </c>
      <c r="G23" s="62">
        <v>100</v>
      </c>
      <c r="H23" s="349" t="s">
        <v>274</v>
      </c>
      <c r="I23" s="34" t="s">
        <v>138</v>
      </c>
      <c r="J23" s="132">
        <v>30</v>
      </c>
      <c r="K23" s="349" t="s">
        <v>272</v>
      </c>
      <c r="L23" s="66" t="s">
        <v>273</v>
      </c>
      <c r="M23" s="277">
        <v>40</v>
      </c>
      <c r="N23" s="354" t="s">
        <v>48</v>
      </c>
      <c r="O23" s="64" t="s">
        <v>95</v>
      </c>
      <c r="P23" s="65">
        <v>110</v>
      </c>
      <c r="Q23" s="349" t="s">
        <v>252</v>
      </c>
      <c r="R23" s="34" t="s">
        <v>124</v>
      </c>
      <c r="S23" s="132">
        <v>20</v>
      </c>
      <c r="T23" s="240" t="s">
        <v>12</v>
      </c>
      <c r="U23" s="241"/>
      <c r="V23" s="242" t="s">
        <v>13</v>
      </c>
      <c r="W23" s="243">
        <v>5.2</v>
      </c>
    </row>
    <row r="24" spans="1:87" ht="25.35" customHeight="1">
      <c r="A24" s="59" t="s">
        <v>22</v>
      </c>
      <c r="B24" s="350"/>
      <c r="C24" s="25" t="s">
        <v>143</v>
      </c>
      <c r="D24" s="106">
        <v>5</v>
      </c>
      <c r="E24" s="350"/>
      <c r="F24" s="70" t="s">
        <v>271</v>
      </c>
      <c r="G24" s="71"/>
      <c r="H24" s="350"/>
      <c r="I24" s="15" t="s">
        <v>38</v>
      </c>
      <c r="J24" s="132">
        <v>3</v>
      </c>
      <c r="K24" s="350"/>
      <c r="L24" s="15" t="s">
        <v>45</v>
      </c>
      <c r="M24" s="278">
        <v>7</v>
      </c>
      <c r="N24" s="370"/>
      <c r="O24" s="75" t="s">
        <v>66</v>
      </c>
      <c r="P24" s="76" t="s">
        <v>67</v>
      </c>
      <c r="Q24" s="350"/>
      <c r="R24" s="15" t="s">
        <v>38</v>
      </c>
      <c r="S24" s="132">
        <v>3</v>
      </c>
      <c r="T24" s="244">
        <f>W23*2+W24*7+W25*1</f>
        <v>28.2</v>
      </c>
      <c r="U24" s="245">
        <f>(T24*4)/T30</f>
        <v>0.16716064018968585</v>
      </c>
      <c r="V24" s="246" t="s">
        <v>69</v>
      </c>
      <c r="W24" s="247">
        <v>2.2999999999999998</v>
      </c>
    </row>
    <row r="25" spans="1:87" ht="25.35" customHeight="1">
      <c r="A25" s="59">
        <f>A16+1</f>
        <v>21</v>
      </c>
      <c r="B25" s="350"/>
      <c r="C25" s="25" t="s">
        <v>44</v>
      </c>
      <c r="D25" s="106">
        <v>5</v>
      </c>
      <c r="E25" s="350"/>
      <c r="F25" s="15" t="s">
        <v>31</v>
      </c>
      <c r="G25" s="79" t="s">
        <v>30</v>
      </c>
      <c r="H25" s="350"/>
      <c r="I25" s="15" t="s">
        <v>149</v>
      </c>
      <c r="J25" s="69">
        <v>7</v>
      </c>
      <c r="K25" s="350"/>
      <c r="L25" s="15" t="s">
        <v>106</v>
      </c>
      <c r="M25" s="138"/>
      <c r="N25" s="355"/>
      <c r="O25" s="75" t="s">
        <v>70</v>
      </c>
      <c r="P25" s="76" t="s">
        <v>67</v>
      </c>
      <c r="Q25" s="350"/>
      <c r="R25" s="26" t="s">
        <v>73</v>
      </c>
      <c r="S25" s="143">
        <v>5</v>
      </c>
      <c r="T25" s="248" t="s">
        <v>14</v>
      </c>
      <c r="U25" s="249"/>
      <c r="V25" s="246" t="s">
        <v>0</v>
      </c>
      <c r="W25" s="250">
        <v>1.7</v>
      </c>
    </row>
    <row r="26" spans="1:87" ht="25.35" customHeight="1">
      <c r="A26" s="59" t="s">
        <v>23</v>
      </c>
      <c r="B26" s="350"/>
      <c r="C26" s="25" t="s">
        <v>83</v>
      </c>
      <c r="D26" s="106"/>
      <c r="E26" s="350"/>
      <c r="F26" s="21" t="s">
        <v>88</v>
      </c>
      <c r="G26" s="71" t="s">
        <v>30</v>
      </c>
      <c r="H26" s="350"/>
      <c r="I26" s="22" t="s">
        <v>64</v>
      </c>
      <c r="J26" s="132"/>
      <c r="K26" s="350"/>
      <c r="L26" s="22"/>
      <c r="M26" s="74"/>
      <c r="N26" s="355"/>
      <c r="O26" s="75"/>
      <c r="P26" s="76"/>
      <c r="Q26" s="350"/>
      <c r="R26" s="22"/>
      <c r="S26" s="132"/>
      <c r="T26" s="244">
        <f>W24*5+W27*5</f>
        <v>24</v>
      </c>
      <c r="U26" s="245">
        <f>(T26*9)/T30</f>
        <v>0.32009484291641971</v>
      </c>
      <c r="V26" s="246" t="s">
        <v>1</v>
      </c>
      <c r="W26" s="247">
        <v>0</v>
      </c>
    </row>
    <row r="27" spans="1:87" ht="25.35" customHeight="1">
      <c r="A27" s="59" t="s">
        <v>24</v>
      </c>
      <c r="B27" s="350"/>
      <c r="C27" s="25" t="s">
        <v>38</v>
      </c>
      <c r="D27" s="106">
        <v>3</v>
      </c>
      <c r="E27" s="350"/>
      <c r="F27" s="15" t="s">
        <v>117</v>
      </c>
      <c r="G27" s="71" t="s">
        <v>30</v>
      </c>
      <c r="H27" s="350"/>
      <c r="I27" s="116" t="s">
        <v>270</v>
      </c>
      <c r="J27" s="86">
        <v>10</v>
      </c>
      <c r="K27" s="350"/>
      <c r="L27" s="22"/>
      <c r="M27" s="74"/>
      <c r="N27" s="355"/>
      <c r="O27" s="83"/>
      <c r="P27" s="81"/>
      <c r="Q27" s="350"/>
      <c r="R27" s="25"/>
      <c r="S27" s="106"/>
      <c r="T27" s="251" t="s">
        <v>15</v>
      </c>
      <c r="U27" s="249"/>
      <c r="V27" s="252" t="s">
        <v>16</v>
      </c>
      <c r="W27" s="253">
        <v>2.5</v>
      </c>
    </row>
    <row r="28" spans="1:87" ht="25.35" customHeight="1">
      <c r="A28" s="59" t="s">
        <v>25</v>
      </c>
      <c r="B28" s="350"/>
      <c r="C28" s="26" t="s">
        <v>86</v>
      </c>
      <c r="D28" s="78">
        <v>5</v>
      </c>
      <c r="E28" s="350"/>
      <c r="F28" s="15"/>
      <c r="G28" s="71"/>
      <c r="H28" s="350"/>
      <c r="I28" s="25"/>
      <c r="J28" s="74"/>
      <c r="K28" s="350"/>
      <c r="L28" s="22"/>
      <c r="M28" s="17"/>
      <c r="N28" s="355"/>
      <c r="O28" s="83"/>
      <c r="P28" s="81"/>
      <c r="Q28" s="350"/>
      <c r="R28" s="25"/>
      <c r="S28" s="106"/>
      <c r="T28" s="244">
        <f>W23*15+W25*5+W26*15</f>
        <v>86.5</v>
      </c>
      <c r="U28" s="245">
        <f>(T28*4)/T30</f>
        <v>0.51274451689389455</v>
      </c>
      <c r="V28" s="246" t="s">
        <v>17</v>
      </c>
      <c r="W28" s="254">
        <f>W23*70+W24*75+W25*25+W26*60+W27*45</f>
        <v>691.5</v>
      </c>
    </row>
    <row r="29" spans="1:87" ht="25.35" customHeight="1">
      <c r="A29" s="59" t="s">
        <v>27</v>
      </c>
      <c r="B29" s="350"/>
      <c r="C29" s="18" t="s">
        <v>121</v>
      </c>
      <c r="D29" s="149" t="s">
        <v>67</v>
      </c>
      <c r="E29" s="350"/>
      <c r="F29" s="15"/>
      <c r="G29" s="84"/>
      <c r="H29" s="350"/>
      <c r="I29" s="25"/>
      <c r="J29" s="74"/>
      <c r="K29" s="350"/>
      <c r="L29" s="23"/>
      <c r="M29" s="17"/>
      <c r="N29" s="355"/>
      <c r="O29" s="83"/>
      <c r="P29" s="81"/>
      <c r="Q29" s="350"/>
      <c r="R29" s="25"/>
      <c r="S29" s="74"/>
      <c r="T29" s="248" t="s">
        <v>18</v>
      </c>
      <c r="U29" s="255"/>
      <c r="V29" s="256"/>
      <c r="W29" s="257"/>
    </row>
    <row r="30" spans="1:87" s="2" customFormat="1" ht="25.35" customHeight="1" thickBot="1">
      <c r="A30" s="60" t="s">
        <v>26</v>
      </c>
      <c r="B30" s="350"/>
      <c r="C30" s="25"/>
      <c r="D30" s="71"/>
      <c r="E30" s="350"/>
      <c r="F30" s="27" t="s">
        <v>141</v>
      </c>
      <c r="G30" s="86"/>
      <c r="H30" s="350"/>
      <c r="I30" s="108"/>
      <c r="J30" s="106"/>
      <c r="K30" s="350"/>
      <c r="L30" s="25"/>
      <c r="M30" s="19"/>
      <c r="N30" s="355"/>
      <c r="O30" s="88"/>
      <c r="P30" s="89"/>
      <c r="Q30" s="350"/>
      <c r="R30" s="116"/>
      <c r="S30" s="86"/>
      <c r="T30" s="258">
        <f>(T24*4)+(T26*9)+(T28*4)</f>
        <v>674.8</v>
      </c>
      <c r="U30" s="259"/>
      <c r="V30" s="256"/>
      <c r="W30" s="257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7" ht="25.35" customHeight="1" thickBot="1">
      <c r="A31" s="61"/>
      <c r="B31" s="353"/>
      <c r="C31" s="31"/>
      <c r="D31" s="69"/>
      <c r="E31" s="353"/>
      <c r="F31" s="31"/>
      <c r="G31" s="90"/>
      <c r="H31" s="353"/>
      <c r="I31" s="31"/>
      <c r="J31" s="90"/>
      <c r="K31" s="353"/>
      <c r="L31" s="92"/>
      <c r="M31" s="93"/>
      <c r="N31" s="356"/>
      <c r="O31" s="94"/>
      <c r="P31" s="95"/>
      <c r="Q31" s="353"/>
      <c r="R31" s="92"/>
      <c r="S31" s="90"/>
      <c r="T31" s="268"/>
      <c r="U31" s="259"/>
      <c r="V31" s="269"/>
      <c r="W31" s="270"/>
    </row>
    <row r="32" spans="1:87" ht="25.35" customHeight="1">
      <c r="A32" s="97">
        <f>A23</f>
        <v>1</v>
      </c>
      <c r="B32" s="349" t="s">
        <v>47</v>
      </c>
      <c r="C32" s="124" t="s">
        <v>77</v>
      </c>
      <c r="D32" s="62">
        <v>80</v>
      </c>
      <c r="E32" s="349" t="s">
        <v>221</v>
      </c>
      <c r="F32" s="14" t="s">
        <v>37</v>
      </c>
      <c r="G32" s="62">
        <v>45</v>
      </c>
      <c r="H32" s="349" t="s">
        <v>245</v>
      </c>
      <c r="I32" s="34" t="s">
        <v>138</v>
      </c>
      <c r="J32" s="132">
        <v>30</v>
      </c>
      <c r="K32" s="349" t="s">
        <v>226</v>
      </c>
      <c r="L32" s="34" t="s">
        <v>86</v>
      </c>
      <c r="M32" s="132">
        <v>25</v>
      </c>
      <c r="N32" s="349" t="s">
        <v>36</v>
      </c>
      <c r="O32" s="64" t="s">
        <v>157</v>
      </c>
      <c r="P32" s="213">
        <v>110</v>
      </c>
      <c r="Q32" s="349" t="s">
        <v>227</v>
      </c>
      <c r="R32" s="34" t="s">
        <v>45</v>
      </c>
      <c r="S32" s="132">
        <v>10</v>
      </c>
      <c r="T32" s="240" t="s">
        <v>12</v>
      </c>
      <c r="U32" s="241"/>
      <c r="V32" s="242" t="s">
        <v>13</v>
      </c>
      <c r="W32" s="243">
        <v>5.3</v>
      </c>
    </row>
    <row r="33" spans="1:90" ht="25.35" customHeight="1">
      <c r="A33" s="101" t="s">
        <v>22</v>
      </c>
      <c r="B33" s="350"/>
      <c r="C33" s="25" t="s">
        <v>91</v>
      </c>
      <c r="D33" s="106">
        <v>20</v>
      </c>
      <c r="E33" s="350"/>
      <c r="F33" s="77" t="s">
        <v>222</v>
      </c>
      <c r="G33" s="105"/>
      <c r="H33" s="350"/>
      <c r="I33" s="15" t="s">
        <v>38</v>
      </c>
      <c r="J33" s="132">
        <v>3</v>
      </c>
      <c r="K33" s="350"/>
      <c r="L33" s="15" t="s">
        <v>64</v>
      </c>
      <c r="M33" s="132"/>
      <c r="N33" s="350"/>
      <c r="O33" s="75" t="s">
        <v>66</v>
      </c>
      <c r="P33" s="214" t="s">
        <v>67</v>
      </c>
      <c r="Q33" s="350"/>
      <c r="R33" s="15" t="s">
        <v>106</v>
      </c>
      <c r="S33" s="132"/>
      <c r="T33" s="244">
        <f>W32*2+W33*7+W34*1</f>
        <v>27.7</v>
      </c>
      <c r="U33" s="245">
        <f>(T33*4)/T39</f>
        <v>0.16654140989027508</v>
      </c>
      <c r="V33" s="246" t="s">
        <v>69</v>
      </c>
      <c r="W33" s="247">
        <v>2.2000000000000002</v>
      </c>
    </row>
    <row r="34" spans="1:90" ht="25.35" customHeight="1">
      <c r="A34" s="101">
        <f>A25+1</f>
        <v>22</v>
      </c>
      <c r="B34" s="350"/>
      <c r="C34" s="25"/>
      <c r="D34" s="106"/>
      <c r="E34" s="350"/>
      <c r="F34" s="25" t="s">
        <v>98</v>
      </c>
      <c r="G34" s="106">
        <v>30</v>
      </c>
      <c r="H34" s="350"/>
      <c r="I34" s="15" t="s">
        <v>131</v>
      </c>
      <c r="J34" s="132">
        <v>3</v>
      </c>
      <c r="K34" s="350"/>
      <c r="L34" s="15" t="s">
        <v>38</v>
      </c>
      <c r="M34" s="132">
        <v>3</v>
      </c>
      <c r="N34" s="350"/>
      <c r="O34" s="75" t="s">
        <v>70</v>
      </c>
      <c r="P34" s="214" t="s">
        <v>67</v>
      </c>
      <c r="Q34" s="350"/>
      <c r="R34" s="15" t="s">
        <v>39</v>
      </c>
      <c r="S34" s="132">
        <v>15</v>
      </c>
      <c r="T34" s="248" t="s">
        <v>14</v>
      </c>
      <c r="U34" s="249"/>
      <c r="V34" s="246" t="s">
        <v>0</v>
      </c>
      <c r="W34" s="250">
        <v>1.7</v>
      </c>
    </row>
    <row r="35" spans="1:90" ht="25.35" customHeight="1">
      <c r="A35" s="101" t="s">
        <v>23</v>
      </c>
      <c r="B35" s="350"/>
      <c r="C35" s="25"/>
      <c r="D35" s="106"/>
      <c r="E35" s="350"/>
      <c r="F35" s="117" t="s">
        <v>223</v>
      </c>
      <c r="G35" s="103"/>
      <c r="H35" s="350"/>
      <c r="I35" s="15" t="s">
        <v>165</v>
      </c>
      <c r="J35" s="132">
        <v>5</v>
      </c>
      <c r="K35" s="350"/>
      <c r="L35" s="22" t="s">
        <v>147</v>
      </c>
      <c r="M35" s="132">
        <v>5</v>
      </c>
      <c r="N35" s="350"/>
      <c r="O35" s="88" t="s">
        <v>155</v>
      </c>
      <c r="P35" s="214"/>
      <c r="Q35" s="350"/>
      <c r="R35" s="22"/>
      <c r="S35" s="132"/>
      <c r="T35" s="244">
        <f>W33*5+W36*5</f>
        <v>22.5</v>
      </c>
      <c r="U35" s="245">
        <f>(T35*9)/T39</f>
        <v>0.30437396663159477</v>
      </c>
      <c r="V35" s="246" t="s">
        <v>1</v>
      </c>
      <c r="W35" s="247">
        <v>0</v>
      </c>
    </row>
    <row r="36" spans="1:90" ht="25.35" customHeight="1">
      <c r="A36" s="101" t="s">
        <v>24</v>
      </c>
      <c r="B36" s="350"/>
      <c r="C36" s="25"/>
      <c r="D36" s="106"/>
      <c r="E36" s="350"/>
      <c r="F36" s="21" t="s">
        <v>121</v>
      </c>
      <c r="G36" s="74" t="s">
        <v>35</v>
      </c>
      <c r="H36" s="350"/>
      <c r="I36" s="20" t="s">
        <v>87</v>
      </c>
      <c r="J36" s="132">
        <v>5</v>
      </c>
      <c r="K36" s="350"/>
      <c r="L36" s="25"/>
      <c r="M36" s="106"/>
      <c r="N36" s="350"/>
      <c r="O36" s="83"/>
      <c r="P36" s="176"/>
      <c r="Q36" s="350"/>
      <c r="R36" s="25"/>
      <c r="S36" s="106"/>
      <c r="T36" s="251" t="s">
        <v>15</v>
      </c>
      <c r="U36" s="249"/>
      <c r="V36" s="252" t="s">
        <v>16</v>
      </c>
      <c r="W36" s="253">
        <v>2.2999999999999998</v>
      </c>
    </row>
    <row r="37" spans="1:90" ht="25.35" customHeight="1">
      <c r="A37" s="101" t="s">
        <v>25</v>
      </c>
      <c r="B37" s="350"/>
      <c r="C37" s="25"/>
      <c r="D37" s="106"/>
      <c r="E37" s="350"/>
      <c r="F37" s="15" t="s">
        <v>43</v>
      </c>
      <c r="G37" s="74" t="s">
        <v>35</v>
      </c>
      <c r="H37" s="350"/>
      <c r="I37" s="25"/>
      <c r="J37" s="106"/>
      <c r="K37" s="350"/>
      <c r="L37" s="15"/>
      <c r="M37" s="106"/>
      <c r="N37" s="350"/>
      <c r="O37" s="83"/>
      <c r="P37" s="176"/>
      <c r="Q37" s="350"/>
      <c r="R37" s="25"/>
      <c r="S37" s="106"/>
      <c r="T37" s="244">
        <f>W32*15+W34*5+W35*15</f>
        <v>88</v>
      </c>
      <c r="U37" s="245">
        <f>(T37*4)/T39</f>
        <v>0.52908462347813023</v>
      </c>
      <c r="V37" s="246" t="s">
        <v>17</v>
      </c>
      <c r="W37" s="254">
        <f>W32*70+W33*75+W34*25+W35*60+W36*45</f>
        <v>682</v>
      </c>
    </row>
    <row r="38" spans="1:90" ht="25.35" customHeight="1">
      <c r="A38" s="101" t="s">
        <v>28</v>
      </c>
      <c r="B38" s="350"/>
      <c r="C38" s="36"/>
      <c r="D38" s="74"/>
      <c r="E38" s="350"/>
      <c r="F38" s="15"/>
      <c r="G38" s="149"/>
      <c r="H38" s="350"/>
      <c r="I38" s="25"/>
      <c r="J38" s="74"/>
      <c r="K38" s="350"/>
      <c r="L38" s="25"/>
      <c r="M38" s="74"/>
      <c r="N38" s="350"/>
      <c r="O38" s="83"/>
      <c r="P38" s="176"/>
      <c r="Q38" s="350"/>
      <c r="R38" s="25"/>
      <c r="S38" s="74"/>
      <c r="T38" s="248" t="s">
        <v>18</v>
      </c>
      <c r="U38" s="255"/>
      <c r="V38" s="256"/>
      <c r="W38" s="257"/>
    </row>
    <row r="39" spans="1:90" s="2" customFormat="1" ht="25.35" customHeight="1" thickBot="1">
      <c r="A39" s="111" t="s">
        <v>26</v>
      </c>
      <c r="B39" s="350"/>
      <c r="C39" s="36"/>
      <c r="D39" s="86"/>
      <c r="E39" s="350"/>
      <c r="F39" s="27" t="s">
        <v>151</v>
      </c>
      <c r="G39" s="149"/>
      <c r="H39" s="350"/>
      <c r="I39" s="27"/>
      <c r="J39" s="19"/>
      <c r="K39" s="350"/>
      <c r="L39" s="36"/>
      <c r="M39" s="74"/>
      <c r="N39" s="350"/>
      <c r="O39" s="88"/>
      <c r="P39" s="215"/>
      <c r="Q39" s="350"/>
      <c r="R39" s="116"/>
      <c r="S39" s="86"/>
      <c r="T39" s="258">
        <f>(T33*4)+(T35*9)+(T37*4)</f>
        <v>665.3</v>
      </c>
      <c r="U39" s="259"/>
      <c r="V39" s="256"/>
      <c r="W39" s="257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</row>
    <row r="40" spans="1:90" ht="25.35" customHeight="1" thickBot="1">
      <c r="A40" s="112"/>
      <c r="B40" s="351"/>
      <c r="C40" s="92"/>
      <c r="D40" s="90"/>
      <c r="E40" s="353"/>
      <c r="F40" s="31"/>
      <c r="G40" s="90"/>
      <c r="H40" s="367"/>
      <c r="I40" s="31"/>
      <c r="J40" s="32"/>
      <c r="K40" s="353"/>
      <c r="L40" s="165"/>
      <c r="M40" s="137"/>
      <c r="N40" s="353"/>
      <c r="O40" s="94"/>
      <c r="P40" s="216"/>
      <c r="Q40" s="353"/>
      <c r="R40" s="92"/>
      <c r="S40" s="90"/>
      <c r="T40" s="260"/>
      <c r="U40" s="261"/>
      <c r="V40" s="262"/>
      <c r="W40" s="263"/>
    </row>
    <row r="41" spans="1:90" ht="25.35" customHeight="1">
      <c r="A41" s="97">
        <f>A32</f>
        <v>1</v>
      </c>
      <c r="B41" s="357" t="s">
        <v>92</v>
      </c>
      <c r="C41" s="124" t="s">
        <v>93</v>
      </c>
      <c r="D41" s="62">
        <v>80</v>
      </c>
      <c r="E41" s="349" t="s">
        <v>228</v>
      </c>
      <c r="F41" s="14" t="s">
        <v>42</v>
      </c>
      <c r="G41" s="62">
        <v>115</v>
      </c>
      <c r="H41" s="349" t="s">
        <v>230</v>
      </c>
      <c r="I41" s="34" t="s">
        <v>147</v>
      </c>
      <c r="J41" s="132">
        <v>35</v>
      </c>
      <c r="K41" s="349" t="s">
        <v>232</v>
      </c>
      <c r="L41" s="34" t="s">
        <v>233</v>
      </c>
      <c r="M41" s="132">
        <v>35</v>
      </c>
      <c r="N41" s="349" t="s">
        <v>52</v>
      </c>
      <c r="O41" s="14" t="s">
        <v>85</v>
      </c>
      <c r="P41" s="62">
        <v>110</v>
      </c>
      <c r="Q41" s="349" t="s">
        <v>234</v>
      </c>
      <c r="R41" s="34" t="s">
        <v>235</v>
      </c>
      <c r="S41" s="132">
        <v>30</v>
      </c>
      <c r="T41" s="240" t="s">
        <v>12</v>
      </c>
      <c r="U41" s="241"/>
      <c r="V41" s="242" t="s">
        <v>13</v>
      </c>
      <c r="W41" s="243">
        <v>5.4</v>
      </c>
    </row>
    <row r="42" spans="1:90" ht="25.35" customHeight="1">
      <c r="A42" s="101" t="s">
        <v>22</v>
      </c>
      <c r="B42" s="358"/>
      <c r="C42" s="25" t="s">
        <v>96</v>
      </c>
      <c r="D42" s="106">
        <v>20</v>
      </c>
      <c r="E42" s="350"/>
      <c r="F42" s="104" t="s">
        <v>256</v>
      </c>
      <c r="G42" s="105"/>
      <c r="H42" s="350"/>
      <c r="I42" s="15" t="s">
        <v>38</v>
      </c>
      <c r="J42" s="132">
        <v>3</v>
      </c>
      <c r="K42" s="350"/>
      <c r="L42" s="15" t="s">
        <v>38</v>
      </c>
      <c r="M42" s="132">
        <v>3</v>
      </c>
      <c r="N42" s="350"/>
      <c r="O42" s="15" t="s">
        <v>66</v>
      </c>
      <c r="P42" s="138" t="s">
        <v>67</v>
      </c>
      <c r="Q42" s="350"/>
      <c r="R42" s="15" t="s">
        <v>98</v>
      </c>
      <c r="S42" s="132">
        <v>8</v>
      </c>
      <c r="T42" s="244">
        <f>W41*2+W42*7+W43*1</f>
        <v>28.1</v>
      </c>
      <c r="U42" s="245">
        <f>(T42*4)/T48</f>
        <v>0.16605111537893338</v>
      </c>
      <c r="V42" s="246" t="s">
        <v>69</v>
      </c>
      <c r="W42" s="247">
        <v>2.2000000000000002</v>
      </c>
    </row>
    <row r="43" spans="1:90" ht="25.35" customHeight="1">
      <c r="A43" s="101">
        <f>A34+1</f>
        <v>23</v>
      </c>
      <c r="B43" s="358"/>
      <c r="C43" s="25"/>
      <c r="D43" s="106"/>
      <c r="E43" s="350"/>
      <c r="F43" s="25" t="s">
        <v>142</v>
      </c>
      <c r="G43" s="74">
        <v>10</v>
      </c>
      <c r="H43" s="350"/>
      <c r="I43" s="15" t="s">
        <v>231</v>
      </c>
      <c r="J43" s="69" t="s">
        <v>35</v>
      </c>
      <c r="K43" s="350"/>
      <c r="L43" s="15" t="s">
        <v>107</v>
      </c>
      <c r="M43" s="132" t="s">
        <v>35</v>
      </c>
      <c r="N43" s="350"/>
      <c r="O43" s="15" t="s">
        <v>70</v>
      </c>
      <c r="P43" s="138" t="s">
        <v>67</v>
      </c>
      <c r="Q43" s="350"/>
      <c r="R43" s="273" t="s">
        <v>178</v>
      </c>
      <c r="S43" s="132"/>
      <c r="T43" s="248" t="s">
        <v>14</v>
      </c>
      <c r="U43" s="249"/>
      <c r="V43" s="246" t="s">
        <v>0</v>
      </c>
      <c r="W43" s="247">
        <v>1.9</v>
      </c>
    </row>
    <row r="44" spans="1:90" ht="25.35" customHeight="1">
      <c r="A44" s="101" t="s">
        <v>23</v>
      </c>
      <c r="B44" s="358"/>
      <c r="C44" s="25"/>
      <c r="D44" s="106"/>
      <c r="E44" s="350"/>
      <c r="F44" s="25" t="s">
        <v>229</v>
      </c>
      <c r="G44" s="74" t="s">
        <v>35</v>
      </c>
      <c r="H44" s="350"/>
      <c r="I44" s="22" t="s">
        <v>90</v>
      </c>
      <c r="J44" s="132">
        <v>5</v>
      </c>
      <c r="K44" s="350"/>
      <c r="L44" s="22"/>
      <c r="M44" s="132"/>
      <c r="N44" s="350"/>
      <c r="O44" s="15"/>
      <c r="P44" s="138"/>
      <c r="Q44" s="350"/>
      <c r="R44" s="22" t="s">
        <v>236</v>
      </c>
      <c r="S44" s="132" t="s">
        <v>30</v>
      </c>
      <c r="T44" s="244">
        <f>W42*5+W45*5</f>
        <v>22.5</v>
      </c>
      <c r="U44" s="245">
        <f>(T44*9)/T48</f>
        <v>0.29915792583838086</v>
      </c>
      <c r="V44" s="246" t="s">
        <v>1</v>
      </c>
      <c r="W44" s="253">
        <v>0</v>
      </c>
    </row>
    <row r="45" spans="1:90" ht="25.35" customHeight="1">
      <c r="A45" s="101" t="s">
        <v>24</v>
      </c>
      <c r="B45" s="358"/>
      <c r="C45" s="25"/>
      <c r="D45" s="106"/>
      <c r="E45" s="350"/>
      <c r="F45" s="25"/>
      <c r="G45" s="74"/>
      <c r="H45" s="350"/>
      <c r="I45" s="25"/>
      <c r="J45" s="106"/>
      <c r="K45" s="350"/>
      <c r="L45" s="25"/>
      <c r="M45" s="106"/>
      <c r="N45" s="350"/>
      <c r="O45" s="139"/>
      <c r="P45" s="74"/>
      <c r="Q45" s="350"/>
      <c r="R45" s="25" t="s">
        <v>237</v>
      </c>
      <c r="S45" s="106" t="s">
        <v>30</v>
      </c>
      <c r="T45" s="251" t="s">
        <v>15</v>
      </c>
      <c r="U45" s="249"/>
      <c r="V45" s="252" t="s">
        <v>16</v>
      </c>
      <c r="W45" s="253">
        <v>2.2999999999999998</v>
      </c>
    </row>
    <row r="46" spans="1:90" ht="25.35" customHeight="1">
      <c r="A46" s="101" t="s">
        <v>25</v>
      </c>
      <c r="B46" s="358"/>
      <c r="C46" s="25"/>
      <c r="D46" s="106"/>
      <c r="E46" s="350"/>
      <c r="F46" s="72"/>
      <c r="G46" s="81"/>
      <c r="H46" s="350"/>
      <c r="I46" s="25"/>
      <c r="J46" s="106"/>
      <c r="K46" s="350"/>
      <c r="L46" s="25"/>
      <c r="M46" s="106"/>
      <c r="N46" s="350"/>
      <c r="O46" s="139"/>
      <c r="P46" s="74"/>
      <c r="Q46" s="350"/>
      <c r="R46" s="25" t="s">
        <v>238</v>
      </c>
      <c r="S46" s="106" t="s">
        <v>30</v>
      </c>
      <c r="T46" s="244">
        <f>W41*15+W43*5+W44*15</f>
        <v>90.5</v>
      </c>
      <c r="U46" s="245">
        <f>(T46*4)/T48</f>
        <v>0.53479095878268579</v>
      </c>
      <c r="V46" s="246" t="s">
        <v>17</v>
      </c>
      <c r="W46" s="254">
        <f>W41*70+W42*75+W43*25+W44*60+W45*45</f>
        <v>694</v>
      </c>
    </row>
    <row r="47" spans="1:90" ht="25.35" customHeight="1">
      <c r="A47" s="101" t="s">
        <v>29</v>
      </c>
      <c r="B47" s="358"/>
      <c r="C47" s="25"/>
      <c r="D47" s="74"/>
      <c r="E47" s="350"/>
      <c r="F47" s="27"/>
      <c r="G47" s="17"/>
      <c r="H47" s="350"/>
      <c r="I47" s="25"/>
      <c r="J47" s="74"/>
      <c r="K47" s="350"/>
      <c r="L47" s="25"/>
      <c r="M47" s="74"/>
      <c r="N47" s="350"/>
      <c r="O47" s="139"/>
      <c r="P47" s="74"/>
      <c r="Q47" s="350"/>
      <c r="R47" s="25"/>
      <c r="S47" s="74"/>
      <c r="T47" s="248" t="s">
        <v>18</v>
      </c>
      <c r="U47" s="255"/>
      <c r="V47" s="256"/>
      <c r="W47" s="257"/>
    </row>
    <row r="48" spans="1:90" s="2" customFormat="1" ht="25.35" customHeight="1" thickBot="1">
      <c r="A48" s="111" t="s">
        <v>26</v>
      </c>
      <c r="B48" s="358"/>
      <c r="C48" s="36"/>
      <c r="D48" s="126"/>
      <c r="E48" s="350"/>
      <c r="F48" s="27" t="s">
        <v>119</v>
      </c>
      <c r="G48" s="19"/>
      <c r="H48" s="350"/>
      <c r="I48" s="283" t="s">
        <v>283</v>
      </c>
      <c r="J48" s="284"/>
      <c r="K48" s="350"/>
      <c r="L48" s="116"/>
      <c r="M48" s="86"/>
      <c r="N48" s="350"/>
      <c r="O48" s="140"/>
      <c r="P48" s="86"/>
      <c r="Q48" s="350"/>
      <c r="R48" s="116"/>
      <c r="S48" s="86"/>
      <c r="T48" s="258">
        <f>(T42*4)+(T44*9)+(T46*4)</f>
        <v>676.9</v>
      </c>
      <c r="U48" s="259"/>
      <c r="V48" s="256"/>
      <c r="W48" s="257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</row>
    <row r="49" spans="1:23" ht="25.35" customHeight="1" thickBot="1">
      <c r="A49" s="112"/>
      <c r="B49" s="359"/>
      <c r="C49" s="125"/>
      <c r="D49" s="127"/>
      <c r="E49" s="352"/>
      <c r="F49" s="31"/>
      <c r="G49" s="32"/>
      <c r="H49" s="353"/>
      <c r="I49" s="92"/>
      <c r="J49" s="90"/>
      <c r="K49" s="353"/>
      <c r="L49" s="92"/>
      <c r="M49" s="90"/>
      <c r="N49" s="353"/>
      <c r="O49" s="141"/>
      <c r="P49" s="90"/>
      <c r="Q49" s="353"/>
      <c r="R49" s="92"/>
      <c r="S49" s="90"/>
      <c r="T49" s="260"/>
      <c r="U49" s="261"/>
      <c r="V49" s="262"/>
      <c r="W49" s="263"/>
    </row>
    <row r="50" spans="1:23">
      <c r="U50" s="121"/>
    </row>
    <row r="51" spans="1:23">
      <c r="U51" s="121"/>
    </row>
    <row r="52" spans="1:23" ht="19.7" customHeight="1"/>
    <row r="54" spans="1:23">
      <c r="M54" s="3"/>
    </row>
    <row r="65525" spans="19:19">
      <c r="S65525" s="123"/>
    </row>
  </sheetData>
  <mergeCells count="48">
    <mergeCell ref="B41:B49"/>
    <mergeCell ref="E41:E49"/>
    <mergeCell ref="H41:H49"/>
    <mergeCell ref="K41:K49"/>
    <mergeCell ref="N41:N49"/>
    <mergeCell ref="Q41:Q49"/>
    <mergeCell ref="B32:B40"/>
    <mergeCell ref="E32:E40"/>
    <mergeCell ref="H32:H40"/>
    <mergeCell ref="K32:K40"/>
    <mergeCell ref="N32:N40"/>
    <mergeCell ref="Q32:Q40"/>
    <mergeCell ref="B23:B31"/>
    <mergeCell ref="E23:E31"/>
    <mergeCell ref="H23:H31"/>
    <mergeCell ref="K23:K31"/>
    <mergeCell ref="N23:N31"/>
    <mergeCell ref="Q23:Q31"/>
    <mergeCell ref="B14:B22"/>
    <mergeCell ref="E14:E22"/>
    <mergeCell ref="H14:H22"/>
    <mergeCell ref="K14:K22"/>
    <mergeCell ref="N14:N22"/>
    <mergeCell ref="Q14:Q22"/>
    <mergeCell ref="B5:B13"/>
    <mergeCell ref="E5:E13"/>
    <mergeCell ref="H5:H13"/>
    <mergeCell ref="K5:K13"/>
    <mergeCell ref="N5:N13"/>
    <mergeCell ref="Q5:Q13"/>
    <mergeCell ref="O3:P3"/>
    <mergeCell ref="Q3:Q4"/>
    <mergeCell ref="A1:S1"/>
    <mergeCell ref="T1:W2"/>
    <mergeCell ref="A2:O2"/>
    <mergeCell ref="P2:S2"/>
    <mergeCell ref="A3:A4"/>
    <mergeCell ref="B3:B4"/>
    <mergeCell ref="R3:S3"/>
    <mergeCell ref="T3:W3"/>
    <mergeCell ref="C3:D3"/>
    <mergeCell ref="E3:E4"/>
    <mergeCell ref="F3:G3"/>
    <mergeCell ref="H3:H4"/>
    <mergeCell ref="L3:M3"/>
    <mergeCell ref="N3:N4"/>
    <mergeCell ref="I3:J3"/>
    <mergeCell ref="K3:K4"/>
  </mergeCells>
  <phoneticPr fontId="1" type="noConversion"/>
  <printOptions horizontalCentered="1" verticalCentered="1"/>
  <pageMargins left="0.31496062992125984" right="0.15748031496062992" top="0.35433070866141736" bottom="0.35433070866141736" header="0.31496062992125984" footer="0.31496062992125984"/>
  <pageSetup paperSize="9" scale="4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L65525"/>
  <sheetViews>
    <sheetView view="pageBreakPreview" topLeftCell="A5" zoomScale="58" zoomScaleNormal="70" zoomScaleSheetLayoutView="58" workbookViewId="0">
      <selection activeCell="R29" sqref="R29"/>
    </sheetView>
  </sheetViews>
  <sheetFormatPr defaultColWidth="8.875" defaultRowHeight="19.5"/>
  <cols>
    <col min="1" max="1" width="6.875" style="3" customWidth="1"/>
    <col min="2" max="2" width="3.875" style="3" customWidth="1"/>
    <col min="3" max="3" width="12.875" style="1" customWidth="1"/>
    <col min="4" max="4" width="8.875" style="79" customWidth="1"/>
    <col min="5" max="5" width="3.875" style="3" customWidth="1"/>
    <col min="6" max="6" width="12.875" style="1" customWidth="1"/>
    <col min="7" max="7" width="8.875" style="79" customWidth="1"/>
    <col min="8" max="8" width="3.875" style="3" customWidth="1"/>
    <col min="9" max="9" width="12.875" style="1" customWidth="1"/>
    <col min="10" max="10" width="8.875" style="79" customWidth="1"/>
    <col min="11" max="11" width="3.625" style="3" customWidth="1"/>
    <col min="12" max="12" width="12.875" style="1" customWidth="1"/>
    <col min="13" max="13" width="8.875" style="79" customWidth="1"/>
    <col min="14" max="14" width="3.875" style="3" customWidth="1"/>
    <col min="15" max="15" width="12.875" style="1" customWidth="1"/>
    <col min="16" max="16" width="8.875" style="79" customWidth="1"/>
    <col min="17" max="17" width="3.875" style="3" customWidth="1"/>
    <col min="18" max="18" width="12.875" style="1" customWidth="1"/>
    <col min="19" max="19" width="8.875" style="79" customWidth="1"/>
    <col min="20" max="20" width="10.875" style="3" customWidth="1"/>
    <col min="21" max="21" width="8.875" style="122" customWidth="1"/>
    <col min="22" max="22" width="12.875" style="3" customWidth="1"/>
    <col min="23" max="23" width="7.875" style="3" customWidth="1"/>
    <col min="24" max="16384" width="8.875" style="1"/>
  </cols>
  <sheetData>
    <row r="1" spans="1:84" ht="45" customHeight="1">
      <c r="A1" s="337" t="s">
        <v>55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8" t="s">
        <v>56</v>
      </c>
      <c r="U1" s="339"/>
      <c r="V1" s="339"/>
      <c r="W1" s="339"/>
    </row>
    <row r="2" spans="1:84" ht="46.5" thickBot="1">
      <c r="A2" s="341" t="s">
        <v>219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2" t="s">
        <v>278</v>
      </c>
      <c r="Q2" s="342"/>
      <c r="R2" s="342"/>
      <c r="S2" s="342"/>
      <c r="T2" s="340"/>
      <c r="U2" s="340"/>
      <c r="V2" s="340"/>
      <c r="W2" s="340"/>
    </row>
    <row r="3" spans="1:84" ht="40.35" customHeight="1" thickBot="1">
      <c r="A3" s="343" t="s">
        <v>2</v>
      </c>
      <c r="B3" s="335" t="s">
        <v>3</v>
      </c>
      <c r="C3" s="333" t="s">
        <v>4</v>
      </c>
      <c r="D3" s="334"/>
      <c r="E3" s="335" t="s">
        <v>5</v>
      </c>
      <c r="F3" s="333" t="s">
        <v>6</v>
      </c>
      <c r="G3" s="334"/>
      <c r="H3" s="335" t="s">
        <v>5</v>
      </c>
      <c r="I3" s="333" t="s">
        <v>7</v>
      </c>
      <c r="J3" s="334"/>
      <c r="K3" s="335" t="s">
        <v>5</v>
      </c>
      <c r="L3" s="333" t="s">
        <v>8</v>
      </c>
      <c r="M3" s="334"/>
      <c r="N3" s="335" t="s">
        <v>5</v>
      </c>
      <c r="O3" s="333" t="s">
        <v>19</v>
      </c>
      <c r="P3" s="334"/>
      <c r="Q3" s="335" t="s">
        <v>5</v>
      </c>
      <c r="R3" s="333" t="s">
        <v>9</v>
      </c>
      <c r="S3" s="360"/>
      <c r="T3" s="361" t="s">
        <v>58</v>
      </c>
      <c r="U3" s="362"/>
      <c r="V3" s="362"/>
      <c r="W3" s="363"/>
    </row>
    <row r="4" spans="1:84" ht="40.35" customHeight="1" thickBot="1">
      <c r="A4" s="344"/>
      <c r="B4" s="336"/>
      <c r="C4" s="12" t="s">
        <v>10</v>
      </c>
      <c r="D4" s="13" t="s">
        <v>20</v>
      </c>
      <c r="E4" s="336"/>
      <c r="F4" s="12" t="s">
        <v>10</v>
      </c>
      <c r="G4" s="13" t="s">
        <v>20</v>
      </c>
      <c r="H4" s="336"/>
      <c r="I4" s="11" t="s">
        <v>10</v>
      </c>
      <c r="J4" s="10" t="s">
        <v>20</v>
      </c>
      <c r="K4" s="336"/>
      <c r="L4" s="11" t="s">
        <v>10</v>
      </c>
      <c r="M4" s="10" t="s">
        <v>20</v>
      </c>
      <c r="N4" s="336"/>
      <c r="O4" s="9" t="s">
        <v>10</v>
      </c>
      <c r="P4" s="10" t="s">
        <v>20</v>
      </c>
      <c r="Q4" s="336"/>
      <c r="R4" s="11" t="s">
        <v>10</v>
      </c>
      <c r="S4" s="54" t="s">
        <v>20</v>
      </c>
      <c r="T4" s="55" t="s">
        <v>59</v>
      </c>
      <c r="U4" s="56" t="s">
        <v>60</v>
      </c>
      <c r="V4" s="57" t="s">
        <v>61</v>
      </c>
      <c r="W4" s="56" t="s">
        <v>11</v>
      </c>
    </row>
    <row r="5" spans="1:84" ht="25.35" customHeight="1">
      <c r="A5" s="58">
        <v>2</v>
      </c>
      <c r="B5" s="349" t="s">
        <v>49</v>
      </c>
      <c r="C5" s="124" t="s">
        <v>77</v>
      </c>
      <c r="D5" s="62">
        <v>100</v>
      </c>
      <c r="E5" s="349" t="s">
        <v>144</v>
      </c>
      <c r="F5" s="98" t="s">
        <v>62</v>
      </c>
      <c r="G5" s="99">
        <v>50</v>
      </c>
      <c r="H5" s="349" t="s">
        <v>255</v>
      </c>
      <c r="I5" s="34" t="s">
        <v>149</v>
      </c>
      <c r="J5" s="132">
        <v>35</v>
      </c>
      <c r="K5" s="349" t="s">
        <v>303</v>
      </c>
      <c r="L5" s="34" t="s">
        <v>94</v>
      </c>
      <c r="M5" s="132">
        <v>30</v>
      </c>
      <c r="N5" s="349" t="s">
        <v>293</v>
      </c>
      <c r="O5" s="14" t="s">
        <v>85</v>
      </c>
      <c r="P5" s="221">
        <v>110</v>
      </c>
      <c r="Q5" s="349" t="s">
        <v>129</v>
      </c>
      <c r="R5" s="26" t="s">
        <v>105</v>
      </c>
      <c r="S5" s="143">
        <v>10</v>
      </c>
      <c r="T5" s="240" t="s">
        <v>12</v>
      </c>
      <c r="U5" s="241"/>
      <c r="V5" s="242" t="s">
        <v>13</v>
      </c>
      <c r="W5" s="243">
        <v>5.2</v>
      </c>
    </row>
    <row r="6" spans="1:84" ht="25.35" customHeight="1">
      <c r="A6" s="59" t="s">
        <v>22</v>
      </c>
      <c r="B6" s="350"/>
      <c r="C6" s="25"/>
      <c r="D6" s="106"/>
      <c r="E6" s="350"/>
      <c r="F6" s="15" t="s">
        <v>86</v>
      </c>
      <c r="G6" s="74">
        <v>10</v>
      </c>
      <c r="H6" s="350"/>
      <c r="I6" s="15" t="s">
        <v>41</v>
      </c>
      <c r="J6" s="132" t="s">
        <v>35</v>
      </c>
      <c r="K6" s="350"/>
      <c r="L6" s="15" t="s">
        <v>165</v>
      </c>
      <c r="M6" s="132">
        <v>5</v>
      </c>
      <c r="N6" s="350"/>
      <c r="O6" s="15" t="s">
        <v>66</v>
      </c>
      <c r="P6" s="222" t="s">
        <v>67</v>
      </c>
      <c r="Q6" s="350"/>
      <c r="R6" s="20" t="s">
        <v>64</v>
      </c>
      <c r="S6" s="107"/>
      <c r="T6" s="244">
        <f>W5*2+W6*7+W7*1</f>
        <v>26.700000000000003</v>
      </c>
      <c r="U6" s="245">
        <f>(T6*4)/T12</f>
        <v>0.15067720090293457</v>
      </c>
      <c r="V6" s="246" t="s">
        <v>69</v>
      </c>
      <c r="W6" s="247">
        <v>2.1</v>
      </c>
    </row>
    <row r="7" spans="1:84" ht="25.35" customHeight="1">
      <c r="A7" s="59">
        <v>23</v>
      </c>
      <c r="B7" s="350"/>
      <c r="C7" s="25"/>
      <c r="D7" s="106"/>
      <c r="E7" s="350"/>
      <c r="F7" s="25" t="s">
        <v>64</v>
      </c>
      <c r="G7" s="86"/>
      <c r="H7" s="350"/>
      <c r="I7" s="15"/>
      <c r="J7" s="132"/>
      <c r="K7" s="350"/>
      <c r="L7" s="15" t="s">
        <v>131</v>
      </c>
      <c r="M7" s="132">
        <v>3</v>
      </c>
      <c r="N7" s="350"/>
      <c r="O7" s="15" t="s">
        <v>70</v>
      </c>
      <c r="P7" s="222" t="s">
        <v>67</v>
      </c>
      <c r="Q7" s="350"/>
      <c r="R7" s="20" t="s">
        <v>45</v>
      </c>
      <c r="S7" s="107">
        <v>5</v>
      </c>
      <c r="T7" s="248" t="s">
        <v>14</v>
      </c>
      <c r="U7" s="249"/>
      <c r="V7" s="246" t="s">
        <v>0</v>
      </c>
      <c r="W7" s="250">
        <v>1.6</v>
      </c>
    </row>
    <row r="8" spans="1:84" ht="25.35" customHeight="1">
      <c r="A8" s="59" t="s">
        <v>23</v>
      </c>
      <c r="B8" s="350"/>
      <c r="C8" s="25"/>
      <c r="D8" s="106"/>
      <c r="E8" s="350"/>
      <c r="F8" s="25"/>
      <c r="G8" s="86"/>
      <c r="H8" s="350"/>
      <c r="I8" s="22"/>
      <c r="J8" s="132"/>
      <c r="K8" s="350"/>
      <c r="L8" s="22"/>
      <c r="M8" s="132"/>
      <c r="N8" s="350"/>
      <c r="O8" s="15"/>
      <c r="P8" s="222"/>
      <c r="Q8" s="350"/>
      <c r="R8" s="20" t="s">
        <v>106</v>
      </c>
      <c r="S8" s="107"/>
      <c r="T8" s="244">
        <f>W6*5+W9*5</f>
        <v>22</v>
      </c>
      <c r="U8" s="245">
        <f>(T8*9)/T12</f>
        <v>0.27934537246049662</v>
      </c>
      <c r="V8" s="246" t="s">
        <v>1</v>
      </c>
      <c r="W8" s="247">
        <v>1</v>
      </c>
    </row>
    <row r="9" spans="1:84" ht="25.35" customHeight="1">
      <c r="A9" s="59" t="s">
        <v>72</v>
      </c>
      <c r="B9" s="350"/>
      <c r="C9" s="25"/>
      <c r="D9" s="106"/>
      <c r="E9" s="350"/>
      <c r="F9" s="15"/>
      <c r="G9" s="106"/>
      <c r="H9" s="350"/>
      <c r="I9" s="25"/>
      <c r="J9" s="106"/>
      <c r="K9" s="350"/>
      <c r="L9" s="134"/>
      <c r="M9" s="226"/>
      <c r="N9" s="350"/>
      <c r="O9" s="139"/>
      <c r="P9" s="192"/>
      <c r="Q9" s="350"/>
      <c r="R9" s="20" t="s">
        <v>38</v>
      </c>
      <c r="S9" s="107">
        <v>3</v>
      </c>
      <c r="T9" s="251" t="s">
        <v>15</v>
      </c>
      <c r="U9" s="249"/>
      <c r="V9" s="252" t="s">
        <v>16</v>
      </c>
      <c r="W9" s="253">
        <v>2.2999999999999998</v>
      </c>
    </row>
    <row r="10" spans="1:84" ht="25.35" customHeight="1" thickBot="1">
      <c r="A10" s="59" t="s">
        <v>25</v>
      </c>
      <c r="B10" s="350"/>
      <c r="C10" s="25"/>
      <c r="D10" s="106"/>
      <c r="E10" s="350"/>
      <c r="F10" s="27"/>
      <c r="G10" s="133"/>
      <c r="H10" s="350"/>
      <c r="I10" s="25"/>
      <c r="J10" s="106"/>
      <c r="K10" s="350"/>
      <c r="L10" s="33"/>
      <c r="M10" s="152"/>
      <c r="N10" s="350"/>
      <c r="O10" s="139"/>
      <c r="P10" s="192"/>
      <c r="Q10" s="350"/>
      <c r="R10" s="20" t="s">
        <v>131</v>
      </c>
      <c r="S10" s="107">
        <v>3</v>
      </c>
      <c r="T10" s="244">
        <f>W5*15+W7*5+W8*15</f>
        <v>101</v>
      </c>
      <c r="U10" s="245">
        <f>(T10*4)/T12</f>
        <v>0.56997742663656892</v>
      </c>
      <c r="V10" s="246" t="s">
        <v>17</v>
      </c>
      <c r="W10" s="254">
        <f>W5*70+W6*75+W7*25+W8*60+W9*45</f>
        <v>725</v>
      </c>
    </row>
    <row r="11" spans="1:84" ht="25.35" customHeight="1">
      <c r="A11" s="59" t="s">
        <v>74</v>
      </c>
      <c r="B11" s="350"/>
      <c r="C11" s="25"/>
      <c r="D11" s="74"/>
      <c r="E11" s="350"/>
      <c r="F11" s="27"/>
      <c r="G11" s="17"/>
      <c r="H11" s="350"/>
      <c r="I11" s="25"/>
      <c r="J11" s="74"/>
      <c r="K11" s="350"/>
      <c r="L11" s="15"/>
      <c r="M11" s="132"/>
      <c r="N11" s="350"/>
      <c r="O11" s="64" t="s">
        <v>290</v>
      </c>
      <c r="P11" s="286" t="s">
        <v>291</v>
      </c>
      <c r="Q11" s="350"/>
      <c r="R11" s="20" t="s">
        <v>207</v>
      </c>
      <c r="S11" s="107">
        <v>3</v>
      </c>
      <c r="T11" s="248" t="s">
        <v>18</v>
      </c>
      <c r="U11" s="255"/>
      <c r="V11" s="256"/>
      <c r="W11" s="257"/>
    </row>
    <row r="12" spans="1:84" s="2" customFormat="1" ht="25.35" customHeight="1" thickBot="1">
      <c r="A12" s="60" t="s">
        <v>26</v>
      </c>
      <c r="B12" s="350"/>
      <c r="C12" s="116"/>
      <c r="D12" s="86"/>
      <c r="E12" s="350"/>
      <c r="F12" s="27" t="s">
        <v>151</v>
      </c>
      <c r="G12" s="19"/>
      <c r="H12" s="350"/>
      <c r="I12" s="116"/>
      <c r="J12" s="86"/>
      <c r="K12" s="350"/>
      <c r="L12" s="15"/>
      <c r="M12" s="138"/>
      <c r="N12" s="350"/>
      <c r="O12" s="140"/>
      <c r="P12" s="193"/>
      <c r="Q12" s="350"/>
      <c r="R12" s="20" t="s">
        <v>34</v>
      </c>
      <c r="S12" s="107" t="s">
        <v>30</v>
      </c>
      <c r="T12" s="258">
        <f>(T6*4)+(T8*9)+(T10*4)</f>
        <v>708.8</v>
      </c>
      <c r="U12" s="259"/>
      <c r="V12" s="256"/>
      <c r="W12" s="257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ht="25.35" customHeight="1" thickBot="1">
      <c r="A13" s="61"/>
      <c r="B13" s="351"/>
      <c r="C13" s="92"/>
      <c r="D13" s="90"/>
      <c r="E13" s="367"/>
      <c r="F13" s="31"/>
      <c r="G13" s="32"/>
      <c r="H13" s="353"/>
      <c r="I13" s="92"/>
      <c r="J13" s="90"/>
      <c r="K13" s="353"/>
      <c r="L13" s="156"/>
      <c r="M13" s="157"/>
      <c r="N13" s="353"/>
      <c r="O13" s="141"/>
      <c r="P13" s="223"/>
      <c r="Q13" s="353"/>
      <c r="R13" s="114"/>
      <c r="S13" s="115"/>
      <c r="T13" s="260"/>
      <c r="U13" s="261"/>
      <c r="V13" s="262"/>
      <c r="W13" s="263"/>
    </row>
    <row r="14" spans="1:84" ht="25.35" customHeight="1">
      <c r="A14" s="58">
        <f>A5</f>
        <v>2</v>
      </c>
      <c r="B14" s="349" t="s">
        <v>99</v>
      </c>
      <c r="C14" s="124" t="s">
        <v>77</v>
      </c>
      <c r="D14" s="62">
        <v>80</v>
      </c>
      <c r="E14" s="371" t="s">
        <v>240</v>
      </c>
      <c r="F14" s="14" t="s">
        <v>42</v>
      </c>
      <c r="G14" s="62">
        <v>90</v>
      </c>
      <c r="H14" s="349" t="s">
        <v>208</v>
      </c>
      <c r="I14" s="34" t="s">
        <v>62</v>
      </c>
      <c r="J14" s="132">
        <v>25</v>
      </c>
      <c r="K14" s="349" t="s">
        <v>276</v>
      </c>
      <c r="L14" s="34" t="s">
        <v>127</v>
      </c>
      <c r="M14" s="132">
        <v>5</v>
      </c>
      <c r="N14" s="349" t="s">
        <v>36</v>
      </c>
      <c r="O14" s="98" t="s">
        <v>154</v>
      </c>
      <c r="P14" s="144">
        <v>110</v>
      </c>
      <c r="Q14" s="349" t="s">
        <v>300</v>
      </c>
      <c r="R14" s="34" t="s">
        <v>301</v>
      </c>
      <c r="S14" s="132">
        <v>5</v>
      </c>
      <c r="T14" s="240" t="s">
        <v>12</v>
      </c>
      <c r="U14" s="241"/>
      <c r="V14" s="242" t="s">
        <v>13</v>
      </c>
      <c r="W14" s="243">
        <v>5.5</v>
      </c>
    </row>
    <row r="15" spans="1:84" ht="25.35" customHeight="1">
      <c r="A15" s="59" t="s">
        <v>22</v>
      </c>
      <c r="B15" s="350"/>
      <c r="C15" s="25" t="s">
        <v>100</v>
      </c>
      <c r="D15" s="106">
        <v>20</v>
      </c>
      <c r="E15" s="372"/>
      <c r="F15" s="104" t="s">
        <v>80</v>
      </c>
      <c r="G15" s="105"/>
      <c r="H15" s="350"/>
      <c r="I15" s="15" t="s">
        <v>134</v>
      </c>
      <c r="J15" s="132">
        <v>15</v>
      </c>
      <c r="K15" s="350"/>
      <c r="L15" s="116" t="s">
        <v>150</v>
      </c>
      <c r="M15" s="74">
        <v>10</v>
      </c>
      <c r="N15" s="350"/>
      <c r="O15" s="15" t="s">
        <v>66</v>
      </c>
      <c r="P15" s="138" t="s">
        <v>67</v>
      </c>
      <c r="Q15" s="350"/>
      <c r="R15" s="15" t="s">
        <v>302</v>
      </c>
      <c r="S15" s="132">
        <v>3</v>
      </c>
      <c r="T15" s="244">
        <f>W14*2+W15*7+W16*1</f>
        <v>27.300000000000004</v>
      </c>
      <c r="U15" s="245">
        <f>(T15*4)/T21</f>
        <v>0.16317991631799164</v>
      </c>
      <c r="V15" s="246" t="s">
        <v>69</v>
      </c>
      <c r="W15" s="247">
        <v>2.1</v>
      </c>
    </row>
    <row r="16" spans="1:84" ht="25.35" customHeight="1">
      <c r="A16" s="59">
        <f>A7+1</f>
        <v>24</v>
      </c>
      <c r="B16" s="350"/>
      <c r="C16" s="25"/>
      <c r="D16" s="106"/>
      <c r="E16" s="372"/>
      <c r="F16" s="24" t="s">
        <v>81</v>
      </c>
      <c r="G16" s="106" t="s">
        <v>35</v>
      </c>
      <c r="H16" s="350"/>
      <c r="I16" s="15" t="s">
        <v>121</v>
      </c>
      <c r="J16" s="132" t="s">
        <v>35</v>
      </c>
      <c r="K16" s="350"/>
      <c r="L16" s="26" t="s">
        <v>122</v>
      </c>
      <c r="M16" s="69">
        <v>3</v>
      </c>
      <c r="N16" s="350"/>
      <c r="O16" s="15" t="s">
        <v>81</v>
      </c>
      <c r="P16" s="149" t="s">
        <v>67</v>
      </c>
      <c r="Q16" s="350"/>
      <c r="R16" s="15" t="s">
        <v>116</v>
      </c>
      <c r="S16" s="132" t="s">
        <v>35</v>
      </c>
      <c r="T16" s="248" t="s">
        <v>14</v>
      </c>
      <c r="U16" s="249"/>
      <c r="V16" s="246" t="s">
        <v>0</v>
      </c>
      <c r="W16" s="250">
        <v>1.6</v>
      </c>
    </row>
    <row r="17" spans="1:87" ht="25.35" customHeight="1">
      <c r="A17" s="59" t="s">
        <v>23</v>
      </c>
      <c r="B17" s="350"/>
      <c r="C17" s="25"/>
      <c r="D17" s="106"/>
      <c r="E17" s="372"/>
      <c r="F17" s="24" t="s">
        <v>153</v>
      </c>
      <c r="G17" s="106" t="s">
        <v>35</v>
      </c>
      <c r="H17" s="350"/>
      <c r="I17" s="22" t="s">
        <v>43</v>
      </c>
      <c r="J17" s="132" t="s">
        <v>35</v>
      </c>
      <c r="K17" s="350"/>
      <c r="L17" s="26" t="s">
        <v>131</v>
      </c>
      <c r="M17" s="69">
        <v>3</v>
      </c>
      <c r="N17" s="350"/>
      <c r="O17" s="15"/>
      <c r="P17" s="149"/>
      <c r="Q17" s="350"/>
      <c r="R17" s="22" t="s">
        <v>43</v>
      </c>
      <c r="S17" s="132" t="s">
        <v>30</v>
      </c>
      <c r="T17" s="244">
        <f>W15*5+W18*5</f>
        <v>22</v>
      </c>
      <c r="U17" s="245">
        <f>(T17*9)/T21</f>
        <v>0.29587567244471008</v>
      </c>
      <c r="V17" s="246" t="s">
        <v>1</v>
      </c>
      <c r="W17" s="247">
        <v>0</v>
      </c>
    </row>
    <row r="18" spans="1:87" ht="25.35" customHeight="1">
      <c r="A18" s="59" t="s">
        <v>24</v>
      </c>
      <c r="B18" s="350"/>
      <c r="C18" s="25"/>
      <c r="D18" s="106"/>
      <c r="E18" s="372"/>
      <c r="F18" s="18" t="s">
        <v>40</v>
      </c>
      <c r="G18" s="149" t="s">
        <v>35</v>
      </c>
      <c r="H18" s="350"/>
      <c r="I18" s="25"/>
      <c r="J18" s="106"/>
      <c r="K18" s="350"/>
      <c r="L18" s="22" t="s">
        <v>44</v>
      </c>
      <c r="M18" s="106">
        <v>5</v>
      </c>
      <c r="N18" s="350"/>
      <c r="O18" s="25"/>
      <c r="P18" s="74"/>
      <c r="Q18" s="350"/>
      <c r="R18" s="25"/>
      <c r="S18" s="106"/>
      <c r="T18" s="251" t="s">
        <v>15</v>
      </c>
      <c r="U18" s="249"/>
      <c r="V18" s="252" t="s">
        <v>16</v>
      </c>
      <c r="W18" s="253">
        <v>2.2999999999999998</v>
      </c>
    </row>
    <row r="19" spans="1:87" ht="25.35" customHeight="1">
      <c r="A19" s="59" t="s">
        <v>25</v>
      </c>
      <c r="B19" s="350"/>
      <c r="C19" s="25"/>
      <c r="D19" s="106"/>
      <c r="E19" s="372"/>
      <c r="F19" s="21"/>
      <c r="G19" s="71"/>
      <c r="H19" s="350"/>
      <c r="I19" s="25"/>
      <c r="J19" s="106"/>
      <c r="K19" s="350"/>
      <c r="L19" s="272" t="s">
        <v>83</v>
      </c>
      <c r="M19" s="78"/>
      <c r="N19" s="350"/>
      <c r="O19" s="25"/>
      <c r="P19" s="74"/>
      <c r="Q19" s="350"/>
      <c r="R19" s="25"/>
      <c r="S19" s="106"/>
      <c r="T19" s="244">
        <f>W14*15+W16*5+W17*15</f>
        <v>90.5</v>
      </c>
      <c r="U19" s="245">
        <f>(T19*4)/T21</f>
        <v>0.54094441123729819</v>
      </c>
      <c r="V19" s="246" t="s">
        <v>17</v>
      </c>
      <c r="W19" s="254">
        <f>W14*70+W15*75+W16*25+W17*60+W18*45</f>
        <v>686</v>
      </c>
    </row>
    <row r="20" spans="1:87" ht="25.35" customHeight="1">
      <c r="A20" s="59" t="s">
        <v>84</v>
      </c>
      <c r="B20" s="350"/>
      <c r="C20" s="25"/>
      <c r="D20" s="74"/>
      <c r="E20" s="372"/>
      <c r="F20" s="27"/>
      <c r="G20" s="71"/>
      <c r="H20" s="350"/>
      <c r="I20" s="25"/>
      <c r="J20" s="74"/>
      <c r="K20" s="350"/>
      <c r="L20" s="25"/>
      <c r="M20" s="74"/>
      <c r="N20" s="350"/>
      <c r="O20" s="25"/>
      <c r="P20" s="74"/>
      <c r="Q20" s="350"/>
      <c r="R20" s="25"/>
      <c r="S20" s="74"/>
      <c r="T20" s="248" t="s">
        <v>18</v>
      </c>
      <c r="U20" s="255"/>
      <c r="V20" s="256"/>
      <c r="W20" s="257"/>
    </row>
    <row r="21" spans="1:87" s="2" customFormat="1" ht="25.35" customHeight="1" thickBot="1">
      <c r="A21" s="60" t="s">
        <v>26</v>
      </c>
      <c r="B21" s="350"/>
      <c r="C21" s="116"/>
      <c r="D21" s="86"/>
      <c r="E21" s="372"/>
      <c r="F21" s="27" t="s">
        <v>151</v>
      </c>
      <c r="G21" s="86"/>
      <c r="H21" s="350"/>
      <c r="I21" s="116"/>
      <c r="J21" s="86"/>
      <c r="K21" s="350"/>
      <c r="L21" s="36"/>
      <c r="M21" s="74"/>
      <c r="N21" s="350"/>
      <c r="O21" s="116" t="s">
        <v>155</v>
      </c>
      <c r="P21" s="86"/>
      <c r="Q21" s="350"/>
      <c r="R21" s="116"/>
      <c r="S21" s="86"/>
      <c r="T21" s="258">
        <f>(T15*4)+(T17*9)+(T19*4)</f>
        <v>669.2</v>
      </c>
      <c r="U21" s="259"/>
      <c r="V21" s="256"/>
      <c r="W21" s="257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</row>
    <row r="22" spans="1:87" ht="25.35" customHeight="1" thickBot="1">
      <c r="A22" s="61"/>
      <c r="B22" s="351"/>
      <c r="C22" s="125"/>
      <c r="D22" s="90"/>
      <c r="E22" s="373"/>
      <c r="F22" s="31"/>
      <c r="G22" s="90"/>
      <c r="H22" s="353"/>
      <c r="I22" s="92"/>
      <c r="J22" s="90"/>
      <c r="K22" s="353"/>
      <c r="L22" s="165"/>
      <c r="M22" s="137"/>
      <c r="N22" s="353"/>
      <c r="O22" s="92"/>
      <c r="P22" s="90"/>
      <c r="Q22" s="353"/>
      <c r="R22" s="92"/>
      <c r="S22" s="90"/>
      <c r="T22" s="264"/>
      <c r="U22" s="265"/>
      <c r="V22" s="266"/>
      <c r="W22" s="267"/>
    </row>
    <row r="23" spans="1:87" ht="25.35" customHeight="1">
      <c r="A23" s="58">
        <f>A5</f>
        <v>2</v>
      </c>
      <c r="B23" s="349" t="s">
        <v>241</v>
      </c>
      <c r="C23" s="14" t="s">
        <v>101</v>
      </c>
      <c r="D23" s="62">
        <v>200</v>
      </c>
      <c r="E23" s="349" t="s">
        <v>209</v>
      </c>
      <c r="F23" s="63" t="s">
        <v>90</v>
      </c>
      <c r="G23" s="172">
        <v>60</v>
      </c>
      <c r="H23" s="349" t="s">
        <v>275</v>
      </c>
      <c r="I23" s="34" t="s">
        <v>138</v>
      </c>
      <c r="J23" s="132">
        <v>30</v>
      </c>
      <c r="K23" s="349" t="s">
        <v>261</v>
      </c>
      <c r="L23" s="66" t="s">
        <v>263</v>
      </c>
      <c r="M23" s="67">
        <v>30</v>
      </c>
      <c r="N23" s="349" t="s">
        <v>51</v>
      </c>
      <c r="O23" s="14" t="s">
        <v>63</v>
      </c>
      <c r="P23" s="221">
        <v>110</v>
      </c>
      <c r="Q23" s="350" t="s">
        <v>307</v>
      </c>
      <c r="R23" s="34" t="s">
        <v>146</v>
      </c>
      <c r="S23" s="132">
        <v>30</v>
      </c>
      <c r="T23" s="240" t="s">
        <v>12</v>
      </c>
      <c r="U23" s="241"/>
      <c r="V23" s="242" t="s">
        <v>13</v>
      </c>
      <c r="W23" s="243">
        <v>5</v>
      </c>
    </row>
    <row r="24" spans="1:87" ht="25.35" customHeight="1">
      <c r="A24" s="59" t="s">
        <v>22</v>
      </c>
      <c r="B24" s="350"/>
      <c r="C24" s="22" t="s">
        <v>44</v>
      </c>
      <c r="D24" s="106">
        <v>5</v>
      </c>
      <c r="E24" s="350"/>
      <c r="F24" s="25" t="s">
        <v>33</v>
      </c>
      <c r="G24" s="146"/>
      <c r="H24" s="350"/>
      <c r="I24" s="15" t="s">
        <v>38</v>
      </c>
      <c r="J24" s="132">
        <v>3</v>
      </c>
      <c r="K24" s="350"/>
      <c r="L24" s="85"/>
      <c r="M24" s="74"/>
      <c r="N24" s="350"/>
      <c r="O24" s="15" t="s">
        <v>66</v>
      </c>
      <c r="P24" s="222" t="s">
        <v>67</v>
      </c>
      <c r="Q24" s="350"/>
      <c r="R24" s="26" t="s">
        <v>180</v>
      </c>
      <c r="S24" s="132"/>
      <c r="T24" s="244">
        <f>W23*2+W24*7+W25*1</f>
        <v>27.000000000000004</v>
      </c>
      <c r="U24" s="245">
        <f>(T24*4)/T30</f>
        <v>0.16692426584234932</v>
      </c>
      <c r="V24" s="246" t="s">
        <v>69</v>
      </c>
      <c r="W24" s="247">
        <v>2.2000000000000002</v>
      </c>
    </row>
    <row r="25" spans="1:87" ht="25.35" customHeight="1">
      <c r="A25" s="59">
        <f>A16+1</f>
        <v>25</v>
      </c>
      <c r="B25" s="350"/>
      <c r="C25" s="272" t="s">
        <v>83</v>
      </c>
      <c r="D25" s="78"/>
      <c r="E25" s="350"/>
      <c r="F25" s="25" t="s">
        <v>134</v>
      </c>
      <c r="G25" s="74">
        <v>5</v>
      </c>
      <c r="H25" s="350"/>
      <c r="I25" s="15" t="s">
        <v>166</v>
      </c>
      <c r="J25" s="69">
        <v>10</v>
      </c>
      <c r="K25" s="350"/>
      <c r="L25" s="15"/>
      <c r="M25" s="74"/>
      <c r="N25" s="350"/>
      <c r="O25" s="15" t="s">
        <v>70</v>
      </c>
      <c r="P25" s="222" t="s">
        <v>67</v>
      </c>
      <c r="Q25" s="350"/>
      <c r="R25" s="15" t="s">
        <v>38</v>
      </c>
      <c r="S25" s="132">
        <v>3</v>
      </c>
      <c r="T25" s="248" t="s">
        <v>14</v>
      </c>
      <c r="U25" s="249"/>
      <c r="V25" s="246" t="s">
        <v>0</v>
      </c>
      <c r="W25" s="250">
        <v>1.6</v>
      </c>
    </row>
    <row r="26" spans="1:87" ht="25.35" customHeight="1">
      <c r="A26" s="59" t="s">
        <v>23</v>
      </c>
      <c r="B26" s="350"/>
      <c r="C26" s="26" t="s">
        <v>242</v>
      </c>
      <c r="D26" s="69">
        <v>5</v>
      </c>
      <c r="E26" s="350"/>
      <c r="F26" s="24" t="s">
        <v>210</v>
      </c>
      <c r="G26" s="74" t="s">
        <v>35</v>
      </c>
      <c r="H26" s="350"/>
      <c r="I26" s="22" t="s">
        <v>64</v>
      </c>
      <c r="J26" s="132"/>
      <c r="K26" s="350"/>
      <c r="L26" s="22"/>
      <c r="M26" s="74"/>
      <c r="N26" s="350"/>
      <c r="O26" s="15"/>
      <c r="P26" s="222"/>
      <c r="Q26" s="350"/>
      <c r="R26" s="20" t="s">
        <v>311</v>
      </c>
      <c r="S26" s="107">
        <v>10</v>
      </c>
      <c r="T26" s="244">
        <f>W24*5+W27*5</f>
        <v>23</v>
      </c>
      <c r="U26" s="245">
        <f>(T26*9)/T30</f>
        <v>0.31993817619783615</v>
      </c>
      <c r="V26" s="246" t="s">
        <v>1</v>
      </c>
      <c r="W26" s="247">
        <v>0</v>
      </c>
    </row>
    <row r="27" spans="1:87" ht="25.35" customHeight="1">
      <c r="A27" s="59" t="s">
        <v>24</v>
      </c>
      <c r="B27" s="350"/>
      <c r="C27" s="20" t="s">
        <v>97</v>
      </c>
      <c r="D27" s="106"/>
      <c r="E27" s="350"/>
      <c r="F27" s="26" t="s">
        <v>43</v>
      </c>
      <c r="G27" s="74" t="s">
        <v>35</v>
      </c>
      <c r="H27" s="350"/>
      <c r="I27" s="25" t="s">
        <v>128</v>
      </c>
      <c r="J27" s="74">
        <v>5</v>
      </c>
      <c r="K27" s="350"/>
      <c r="L27" s="22"/>
      <c r="M27" s="74"/>
      <c r="N27" s="350"/>
      <c r="O27" s="139"/>
      <c r="P27" s="192"/>
      <c r="Q27" s="350"/>
      <c r="R27" s="275"/>
      <c r="S27" s="107"/>
      <c r="T27" s="251" t="s">
        <v>15</v>
      </c>
      <c r="U27" s="249"/>
      <c r="V27" s="252" t="s">
        <v>16</v>
      </c>
      <c r="W27" s="253">
        <v>2.4</v>
      </c>
    </row>
    <row r="28" spans="1:87" ht="25.35" customHeight="1">
      <c r="A28" s="59" t="s">
        <v>25</v>
      </c>
      <c r="B28" s="350"/>
      <c r="C28" s="134" t="s">
        <v>224</v>
      </c>
      <c r="D28" s="71">
        <v>5</v>
      </c>
      <c r="E28" s="350"/>
      <c r="F28" s="26" t="s">
        <v>81</v>
      </c>
      <c r="G28" s="74" t="s">
        <v>35</v>
      </c>
      <c r="H28" s="350"/>
      <c r="I28" s="25"/>
      <c r="J28" s="74"/>
      <c r="K28" s="350"/>
      <c r="L28" s="22"/>
      <c r="M28" s="17"/>
      <c r="N28" s="350"/>
      <c r="O28" s="139"/>
      <c r="P28" s="192"/>
      <c r="Q28" s="350"/>
      <c r="S28" s="164"/>
      <c r="T28" s="244">
        <f>W23*15+W25*5+W26*15</f>
        <v>83</v>
      </c>
      <c r="U28" s="245">
        <f>(T28*4)/T30</f>
        <v>0.51313755795981453</v>
      </c>
      <c r="V28" s="246" t="s">
        <v>17</v>
      </c>
      <c r="W28" s="254">
        <f>W23*70+W24*75+W25*25+W26*60+W27*45</f>
        <v>663</v>
      </c>
    </row>
    <row r="29" spans="1:87" ht="25.35" customHeight="1">
      <c r="A29" s="59" t="s">
        <v>27</v>
      </c>
      <c r="B29" s="350"/>
      <c r="C29" s="15" t="s">
        <v>243</v>
      </c>
      <c r="D29" s="71" t="s">
        <v>30</v>
      </c>
      <c r="E29" s="350"/>
      <c r="F29" s="26" t="s">
        <v>107</v>
      </c>
      <c r="G29" s="74" t="s">
        <v>35</v>
      </c>
      <c r="H29" s="350"/>
      <c r="I29" s="25"/>
      <c r="J29" s="74"/>
      <c r="K29" s="350"/>
      <c r="L29" s="23"/>
      <c r="M29" s="17"/>
      <c r="N29" s="350"/>
      <c r="O29" s="139"/>
      <c r="P29" s="192"/>
      <c r="Q29" s="350"/>
      <c r="R29" s="22"/>
      <c r="S29" s="164"/>
      <c r="T29" s="248" t="s">
        <v>18</v>
      </c>
      <c r="U29" s="255"/>
      <c r="V29" s="256"/>
      <c r="W29" s="257"/>
    </row>
    <row r="30" spans="1:87" s="2" customFormat="1" ht="25.35" customHeight="1" thickBot="1">
      <c r="A30" s="60" t="s">
        <v>26</v>
      </c>
      <c r="B30" s="350"/>
      <c r="C30" s="15"/>
      <c r="D30" s="69"/>
      <c r="E30" s="350"/>
      <c r="F30" s="27" t="s">
        <v>151</v>
      </c>
      <c r="G30" s="86"/>
      <c r="H30" s="350"/>
      <c r="I30" s="108"/>
      <c r="J30" s="106"/>
      <c r="K30" s="350"/>
      <c r="L30" s="25"/>
      <c r="M30" s="19"/>
      <c r="N30" s="350"/>
      <c r="O30" s="140"/>
      <c r="P30" s="193"/>
      <c r="Q30" s="350"/>
      <c r="R30" s="20"/>
      <c r="S30" s="109"/>
      <c r="T30" s="258">
        <f>(T24*4)+(T26*9)+(T28*4)</f>
        <v>647</v>
      </c>
      <c r="U30" s="259"/>
      <c r="V30" s="256"/>
      <c r="W30" s="257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7" ht="25.35" customHeight="1" thickBot="1">
      <c r="A31" s="61"/>
      <c r="B31" s="353"/>
      <c r="C31" s="92"/>
      <c r="D31" s="90"/>
      <c r="E31" s="353"/>
      <c r="F31" s="31"/>
      <c r="G31" s="90"/>
      <c r="H31" s="353"/>
      <c r="I31" s="31"/>
      <c r="J31" s="90"/>
      <c r="K31" s="353"/>
      <c r="L31" s="92"/>
      <c r="M31" s="93"/>
      <c r="N31" s="353"/>
      <c r="O31" s="141"/>
      <c r="P31" s="223"/>
      <c r="Q31" s="353"/>
      <c r="R31" s="114"/>
      <c r="S31" s="115"/>
      <c r="T31" s="268"/>
      <c r="U31" s="259"/>
      <c r="V31" s="269"/>
      <c r="W31" s="270"/>
    </row>
    <row r="32" spans="1:87" ht="25.35" customHeight="1">
      <c r="A32" s="97">
        <v>2</v>
      </c>
      <c r="B32" s="349" t="s">
        <v>50</v>
      </c>
      <c r="C32" s="124" t="s">
        <v>77</v>
      </c>
      <c r="D32" s="62">
        <v>80</v>
      </c>
      <c r="E32" s="349" t="s">
        <v>152</v>
      </c>
      <c r="F32" s="14" t="s">
        <v>118</v>
      </c>
      <c r="G32" s="99">
        <v>60</v>
      </c>
      <c r="H32" s="349" t="s">
        <v>212</v>
      </c>
      <c r="I32" s="34" t="s">
        <v>213</v>
      </c>
      <c r="J32" s="132">
        <v>15</v>
      </c>
      <c r="K32" s="349" t="s">
        <v>215</v>
      </c>
      <c r="L32" s="34" t="s">
        <v>109</v>
      </c>
      <c r="M32" s="132">
        <v>40</v>
      </c>
      <c r="N32" s="349" t="s">
        <v>36</v>
      </c>
      <c r="O32" s="64" t="s">
        <v>157</v>
      </c>
      <c r="P32" s="213">
        <v>110</v>
      </c>
      <c r="Q32" s="349" t="s">
        <v>163</v>
      </c>
      <c r="R32" s="98" t="s">
        <v>45</v>
      </c>
      <c r="S32" s="142">
        <v>10</v>
      </c>
      <c r="T32" s="240" t="s">
        <v>12</v>
      </c>
      <c r="U32" s="241"/>
      <c r="V32" s="242" t="s">
        <v>13</v>
      </c>
      <c r="W32" s="243">
        <v>5.0999999999999996</v>
      </c>
    </row>
    <row r="33" spans="1:90" ht="25.35" customHeight="1">
      <c r="A33" s="101" t="s">
        <v>22</v>
      </c>
      <c r="B33" s="350"/>
      <c r="C33" s="25" t="s">
        <v>102</v>
      </c>
      <c r="D33" s="106">
        <v>20</v>
      </c>
      <c r="E33" s="350"/>
      <c r="F33" s="85" t="s">
        <v>135</v>
      </c>
      <c r="G33" s="86"/>
      <c r="H33" s="350"/>
      <c r="I33" s="15" t="s">
        <v>64</v>
      </c>
      <c r="J33" s="132"/>
      <c r="K33" s="350"/>
      <c r="L33" s="15" t="s">
        <v>38</v>
      </c>
      <c r="M33" s="132">
        <v>3</v>
      </c>
      <c r="N33" s="350"/>
      <c r="O33" s="75" t="s">
        <v>66</v>
      </c>
      <c r="P33" s="214" t="s">
        <v>67</v>
      </c>
      <c r="Q33" s="350"/>
      <c r="R33" s="15" t="s">
        <v>106</v>
      </c>
      <c r="S33" s="138"/>
      <c r="T33" s="244">
        <f>W32*2+W33*7+W34*1</f>
        <v>27.400000000000002</v>
      </c>
      <c r="U33" s="245">
        <f>(T33*4)/T39</f>
        <v>0.16528427084904238</v>
      </c>
      <c r="V33" s="246" t="s">
        <v>69</v>
      </c>
      <c r="W33" s="247">
        <v>2.2000000000000002</v>
      </c>
    </row>
    <row r="34" spans="1:90" ht="25.35" customHeight="1">
      <c r="A34" s="101">
        <f>A25+1</f>
        <v>26</v>
      </c>
      <c r="B34" s="350"/>
      <c r="C34" s="25"/>
      <c r="D34" s="106"/>
      <c r="E34" s="350"/>
      <c r="F34" s="15" t="s">
        <v>31</v>
      </c>
      <c r="G34" s="148" t="s">
        <v>30</v>
      </c>
      <c r="H34" s="350"/>
      <c r="I34" s="15" t="s">
        <v>44</v>
      </c>
      <c r="J34" s="132">
        <v>5</v>
      </c>
      <c r="K34" s="350"/>
      <c r="L34" s="25" t="s">
        <v>130</v>
      </c>
      <c r="M34" s="106">
        <v>3</v>
      </c>
      <c r="N34" s="350"/>
      <c r="O34" s="75" t="s">
        <v>70</v>
      </c>
      <c r="P34" s="214" t="s">
        <v>67</v>
      </c>
      <c r="Q34" s="350"/>
      <c r="R34" s="150" t="s">
        <v>139</v>
      </c>
      <c r="S34" s="151">
        <v>1</v>
      </c>
      <c r="T34" s="248" t="s">
        <v>14</v>
      </c>
      <c r="U34" s="249"/>
      <c r="V34" s="246" t="s">
        <v>0</v>
      </c>
      <c r="W34" s="250">
        <v>1.8</v>
      </c>
    </row>
    <row r="35" spans="1:90" ht="25.35" customHeight="1">
      <c r="A35" s="101" t="s">
        <v>23</v>
      </c>
      <c r="B35" s="350"/>
      <c r="C35" s="25"/>
      <c r="D35" s="106"/>
      <c r="E35" s="350"/>
      <c r="F35" s="21" t="s">
        <v>88</v>
      </c>
      <c r="G35" s="71" t="s">
        <v>30</v>
      </c>
      <c r="H35" s="350"/>
      <c r="I35" s="15" t="s">
        <v>220</v>
      </c>
      <c r="J35" s="106">
        <v>5</v>
      </c>
      <c r="K35" s="350"/>
      <c r="L35" s="15" t="s">
        <v>73</v>
      </c>
      <c r="M35" s="132">
        <v>5</v>
      </c>
      <c r="N35" s="350"/>
      <c r="O35" s="75"/>
      <c r="P35" s="214"/>
      <c r="Q35" s="350"/>
      <c r="R35" s="153" t="s">
        <v>140</v>
      </c>
      <c r="S35" s="154"/>
      <c r="T35" s="244">
        <f>W33*5+W36*5</f>
        <v>23.5</v>
      </c>
      <c r="U35" s="245">
        <f>(T35*9)/T39</f>
        <v>0.31895641683004072</v>
      </c>
      <c r="V35" s="246" t="s">
        <v>1</v>
      </c>
      <c r="W35" s="247">
        <v>0</v>
      </c>
    </row>
    <row r="36" spans="1:90" ht="25.35" customHeight="1">
      <c r="A36" s="101" t="s">
        <v>24</v>
      </c>
      <c r="B36" s="350"/>
      <c r="C36" s="25"/>
      <c r="D36" s="106"/>
      <c r="E36" s="350"/>
      <c r="F36" s="15" t="s">
        <v>159</v>
      </c>
      <c r="G36" s="71" t="s">
        <v>30</v>
      </c>
      <c r="H36" s="350"/>
      <c r="I36" s="25" t="s">
        <v>214</v>
      </c>
      <c r="J36" s="106">
        <v>5</v>
      </c>
      <c r="K36" s="350"/>
      <c r="L36" s="25"/>
      <c r="M36" s="106"/>
      <c r="N36" s="350"/>
      <c r="O36" s="83"/>
      <c r="P36" s="176"/>
      <c r="Q36" s="350"/>
      <c r="R36" s="15"/>
      <c r="S36" s="82"/>
      <c r="T36" s="251" t="s">
        <v>15</v>
      </c>
      <c r="U36" s="249"/>
      <c r="V36" s="252" t="s">
        <v>16</v>
      </c>
      <c r="W36" s="253">
        <v>2.5</v>
      </c>
    </row>
    <row r="37" spans="1:90" ht="25.35" customHeight="1">
      <c r="A37" s="101" t="s">
        <v>25</v>
      </c>
      <c r="B37" s="350"/>
      <c r="C37" s="25"/>
      <c r="D37" s="106"/>
      <c r="E37" s="350"/>
      <c r="F37" s="21"/>
      <c r="G37" s="71"/>
      <c r="H37" s="350"/>
      <c r="I37" s="25" t="s">
        <v>71</v>
      </c>
      <c r="J37" s="106" t="s">
        <v>35</v>
      </c>
      <c r="K37" s="350"/>
      <c r="L37" s="25"/>
      <c r="M37" s="106"/>
      <c r="N37" s="350"/>
      <c r="O37" s="83"/>
      <c r="P37" s="176"/>
      <c r="Q37" s="350"/>
      <c r="R37" s="25"/>
      <c r="S37" s="82"/>
      <c r="T37" s="244">
        <f>W32*15+W34*5+W35*15</f>
        <v>85.5</v>
      </c>
      <c r="U37" s="245">
        <f>(T37*4)/T39</f>
        <v>0.51575931232091687</v>
      </c>
      <c r="V37" s="246" t="s">
        <v>17</v>
      </c>
      <c r="W37" s="254">
        <f>W32*70+W33*75+W34*25+W35*60+W36*45</f>
        <v>679.5</v>
      </c>
    </row>
    <row r="38" spans="1:90" ht="25.35" customHeight="1">
      <c r="A38" s="101" t="s">
        <v>28</v>
      </c>
      <c r="B38" s="350"/>
      <c r="C38" s="36"/>
      <c r="D38" s="74"/>
      <c r="E38" s="350"/>
      <c r="F38" s="15"/>
      <c r="H38" s="350"/>
      <c r="I38" s="25"/>
      <c r="J38" s="106"/>
      <c r="K38" s="350"/>
      <c r="L38" s="25"/>
      <c r="M38" s="74"/>
      <c r="N38" s="350"/>
      <c r="O38" s="83"/>
      <c r="P38" s="176"/>
      <c r="Q38" s="350"/>
      <c r="S38" s="82"/>
      <c r="T38" s="248" t="s">
        <v>18</v>
      </c>
      <c r="U38" s="255"/>
      <c r="V38" s="256"/>
      <c r="W38" s="257"/>
    </row>
    <row r="39" spans="1:90" s="2" customFormat="1" ht="25.35" customHeight="1" thickBot="1">
      <c r="A39" s="111" t="s">
        <v>26</v>
      </c>
      <c r="B39" s="350"/>
      <c r="C39" s="36"/>
      <c r="D39" s="86"/>
      <c r="E39" s="350"/>
      <c r="F39" s="27" t="s">
        <v>125</v>
      </c>
      <c r="G39" s="86"/>
      <c r="H39" s="350"/>
      <c r="I39" s="116"/>
      <c r="J39" s="86"/>
      <c r="K39" s="350"/>
      <c r="L39" s="116"/>
      <c r="M39" s="86"/>
      <c r="N39" s="350"/>
      <c r="O39" s="88" t="s">
        <v>155</v>
      </c>
      <c r="P39" s="215"/>
      <c r="Q39" s="350"/>
      <c r="R39" s="27"/>
      <c r="S39" s="119"/>
      <c r="T39" s="258">
        <f>(T33*4)+(T35*9)+(T37*4)</f>
        <v>663.1</v>
      </c>
      <c r="U39" s="259"/>
      <c r="V39" s="256"/>
      <c r="W39" s="257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</row>
    <row r="40" spans="1:90" ht="25.35" customHeight="1" thickBot="1">
      <c r="A40" s="112"/>
      <c r="B40" s="351"/>
      <c r="C40" s="92"/>
      <c r="D40" s="90"/>
      <c r="E40" s="353"/>
      <c r="F40" s="31"/>
      <c r="G40" s="90"/>
      <c r="H40" s="353"/>
      <c r="I40" s="92"/>
      <c r="J40" s="90"/>
      <c r="K40" s="353"/>
      <c r="L40" s="92"/>
      <c r="M40" s="90"/>
      <c r="N40" s="353"/>
      <c r="O40" s="94"/>
      <c r="P40" s="216"/>
      <c r="Q40" s="353"/>
      <c r="R40" s="31"/>
      <c r="S40" s="120"/>
      <c r="T40" s="260"/>
      <c r="U40" s="261"/>
      <c r="V40" s="262"/>
      <c r="W40" s="263"/>
    </row>
    <row r="41" spans="1:90" ht="25.35" customHeight="1">
      <c r="A41" s="97">
        <f>A32</f>
        <v>2</v>
      </c>
      <c r="B41" s="357"/>
      <c r="C41" s="124"/>
      <c r="D41" s="62"/>
      <c r="E41" s="349"/>
      <c r="F41" s="14"/>
      <c r="G41" s="62"/>
      <c r="H41" s="349"/>
      <c r="I41" s="98"/>
      <c r="J41" s="99"/>
      <c r="K41" s="349"/>
      <c r="L41" s="14"/>
      <c r="M41" s="191"/>
      <c r="N41" s="349"/>
      <c r="O41" s="195"/>
      <c r="P41" s="144"/>
      <c r="Q41" s="349"/>
      <c r="R41" s="15"/>
      <c r="S41" s="100"/>
      <c r="T41" s="240" t="s">
        <v>12</v>
      </c>
      <c r="U41" s="241"/>
      <c r="V41" s="242" t="s">
        <v>13</v>
      </c>
      <c r="W41" s="243">
        <v>0</v>
      </c>
    </row>
    <row r="42" spans="1:90" ht="25.35" customHeight="1">
      <c r="A42" s="101" t="s">
        <v>22</v>
      </c>
      <c r="B42" s="358"/>
      <c r="C42" s="25"/>
      <c r="D42" s="106"/>
      <c r="E42" s="350"/>
      <c r="F42" s="104"/>
      <c r="G42" s="105"/>
      <c r="H42" s="350"/>
      <c r="I42" s="20"/>
      <c r="J42" s="106"/>
      <c r="K42" s="350"/>
      <c r="L42" s="72"/>
      <c r="M42" s="123"/>
      <c r="N42" s="350"/>
      <c r="O42" s="196"/>
      <c r="P42" s="138"/>
      <c r="Q42" s="350"/>
      <c r="R42" s="15"/>
      <c r="S42" s="82"/>
      <c r="T42" s="244">
        <f>W41*2+W42*7+W43*1</f>
        <v>0</v>
      </c>
      <c r="U42" s="245" t="e">
        <f>(T42*4)/T48</f>
        <v>#DIV/0!</v>
      </c>
      <c r="V42" s="246" t="s">
        <v>69</v>
      </c>
      <c r="W42" s="247">
        <v>0</v>
      </c>
    </row>
    <row r="43" spans="1:90" ht="25.35" customHeight="1">
      <c r="A43" s="101">
        <f>A34+1</f>
        <v>27</v>
      </c>
      <c r="B43" s="358"/>
      <c r="C43" s="25"/>
      <c r="D43" s="106"/>
      <c r="E43" s="350"/>
      <c r="F43" s="25"/>
      <c r="G43" s="106"/>
      <c r="H43" s="350"/>
      <c r="I43" s="15"/>
      <c r="J43" s="69"/>
      <c r="K43" s="350"/>
      <c r="L43" s="25"/>
      <c r="M43" s="123"/>
      <c r="N43" s="350"/>
      <c r="O43" s="196"/>
      <c r="P43" s="149"/>
      <c r="Q43" s="350"/>
      <c r="R43" s="167"/>
      <c r="S43" s="82"/>
      <c r="T43" s="248" t="s">
        <v>14</v>
      </c>
      <c r="U43" s="249"/>
      <c r="V43" s="246" t="s">
        <v>0</v>
      </c>
      <c r="W43" s="247">
        <v>0</v>
      </c>
    </row>
    <row r="44" spans="1:90" ht="25.35" customHeight="1">
      <c r="A44" s="101" t="s">
        <v>23</v>
      </c>
      <c r="B44" s="358"/>
      <c r="C44" s="25"/>
      <c r="D44" s="106"/>
      <c r="E44" s="350"/>
      <c r="F44" s="15"/>
      <c r="G44" s="106"/>
      <c r="H44" s="350"/>
      <c r="I44" s="25"/>
      <c r="J44" s="106"/>
      <c r="K44" s="350"/>
      <c r="L44" s="26"/>
      <c r="M44" s="192"/>
      <c r="N44" s="350"/>
      <c r="O44" s="196"/>
      <c r="P44" s="149"/>
      <c r="Q44" s="350"/>
      <c r="R44" s="168"/>
      <c r="S44" s="82"/>
      <c r="T44" s="244">
        <f>W42*5+W45*5</f>
        <v>0</v>
      </c>
      <c r="U44" s="245" t="e">
        <f>(T44*9)/T48</f>
        <v>#DIV/0!</v>
      </c>
      <c r="V44" s="246" t="s">
        <v>1</v>
      </c>
      <c r="W44" s="253">
        <v>0</v>
      </c>
    </row>
    <row r="45" spans="1:90" ht="25.35" customHeight="1">
      <c r="A45" s="101" t="s">
        <v>24</v>
      </c>
      <c r="B45" s="358"/>
      <c r="C45" s="25"/>
      <c r="D45" s="106"/>
      <c r="E45" s="350"/>
      <c r="F45" s="15"/>
      <c r="G45" s="106"/>
      <c r="H45" s="350"/>
      <c r="I45" s="118"/>
      <c r="J45" s="69"/>
      <c r="K45" s="350"/>
      <c r="L45" s="134"/>
      <c r="M45" s="135"/>
      <c r="N45" s="350"/>
      <c r="O45" s="197"/>
      <c r="P45" s="74"/>
      <c r="Q45" s="350"/>
      <c r="R45" s="15"/>
      <c r="S45" s="82"/>
      <c r="T45" s="251" t="s">
        <v>15</v>
      </c>
      <c r="U45" s="249"/>
      <c r="V45" s="252" t="s">
        <v>16</v>
      </c>
      <c r="W45" s="253">
        <v>0</v>
      </c>
    </row>
    <row r="46" spans="1:90" ht="25.35" customHeight="1">
      <c r="A46" s="101" t="s">
        <v>25</v>
      </c>
      <c r="B46" s="358"/>
      <c r="C46" s="25"/>
      <c r="D46" s="106"/>
      <c r="E46" s="350"/>
      <c r="F46" s="21"/>
      <c r="G46" s="71"/>
      <c r="H46" s="350"/>
      <c r="I46" s="182"/>
      <c r="J46" s="74"/>
      <c r="K46" s="350"/>
      <c r="L46" s="21"/>
      <c r="M46" s="135"/>
      <c r="N46" s="350"/>
      <c r="O46" s="197"/>
      <c r="P46" s="74"/>
      <c r="Q46" s="350"/>
      <c r="S46" s="82"/>
      <c r="T46" s="244">
        <f>W41*15+W43*5+W44*15</f>
        <v>0</v>
      </c>
      <c r="U46" s="245" t="e">
        <f>(T46*4)/T48</f>
        <v>#DIV/0!</v>
      </c>
      <c r="V46" s="246" t="s">
        <v>17</v>
      </c>
      <c r="W46" s="254">
        <f>W41*70+W42*75+W43*25+W44*60+W45*45</f>
        <v>0</v>
      </c>
    </row>
    <row r="47" spans="1:90" ht="25.35" customHeight="1">
      <c r="A47" s="101" t="s">
        <v>29</v>
      </c>
      <c r="B47" s="358"/>
      <c r="C47" s="25"/>
      <c r="D47" s="74"/>
      <c r="E47" s="350"/>
      <c r="F47" s="18"/>
      <c r="G47" s="71"/>
      <c r="H47" s="350"/>
      <c r="I47" s="104"/>
      <c r="J47" s="74"/>
      <c r="K47" s="350"/>
      <c r="L47" s="155"/>
      <c r="M47" s="192"/>
      <c r="N47" s="350"/>
      <c r="O47" s="197"/>
      <c r="P47" s="74"/>
      <c r="Q47" s="350"/>
      <c r="R47" s="25"/>
      <c r="S47" s="82"/>
      <c r="T47" s="248" t="s">
        <v>18</v>
      </c>
      <c r="U47" s="255"/>
      <c r="V47" s="256"/>
      <c r="W47" s="257"/>
    </row>
    <row r="48" spans="1:90" s="2" customFormat="1" ht="25.35" customHeight="1" thickBot="1">
      <c r="A48" s="111" t="s">
        <v>26</v>
      </c>
      <c r="B48" s="358"/>
      <c r="C48" s="36"/>
      <c r="D48" s="126"/>
      <c r="E48" s="350"/>
      <c r="F48" s="15"/>
      <c r="G48" s="71"/>
      <c r="H48" s="350"/>
      <c r="I48" s="25"/>
      <c r="J48" s="74"/>
      <c r="K48" s="350"/>
      <c r="L48" s="116"/>
      <c r="M48" s="193"/>
      <c r="N48" s="350"/>
      <c r="O48" s="198"/>
      <c r="P48" s="86"/>
      <c r="Q48" s="350"/>
      <c r="R48" s="27"/>
      <c r="S48" s="119"/>
      <c r="T48" s="258">
        <f>(T42*4)+(T44*9)+(T46*4)</f>
        <v>0</v>
      </c>
      <c r="U48" s="259"/>
      <c r="V48" s="256"/>
      <c r="W48" s="257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</row>
    <row r="49" spans="1:23" ht="25.35" customHeight="1" thickBot="1">
      <c r="A49" s="112"/>
      <c r="B49" s="359"/>
      <c r="C49" s="125"/>
      <c r="D49" s="127"/>
      <c r="E49" s="353"/>
      <c r="F49" s="31"/>
      <c r="G49" s="90"/>
      <c r="H49" s="353"/>
      <c r="I49" s="136"/>
      <c r="J49" s="137"/>
      <c r="K49" s="353"/>
      <c r="L49" s="156"/>
      <c r="M49" s="194"/>
      <c r="N49" s="353"/>
      <c r="O49" s="199"/>
      <c r="P49" s="90"/>
      <c r="Q49" s="353"/>
      <c r="R49" s="31"/>
      <c r="S49" s="120"/>
      <c r="T49" s="260"/>
      <c r="U49" s="261"/>
      <c r="V49" s="262"/>
      <c r="W49" s="263"/>
    </row>
    <row r="50" spans="1:23">
      <c r="U50" s="121"/>
    </row>
    <row r="51" spans="1:23">
      <c r="U51" s="121"/>
    </row>
    <row r="52" spans="1:23" ht="19.7" customHeight="1"/>
    <row r="54" spans="1:23">
      <c r="M54" s="3"/>
    </row>
    <row r="65525" spans="19:19">
      <c r="S65525" s="123"/>
    </row>
  </sheetData>
  <mergeCells count="48">
    <mergeCell ref="B41:B49"/>
    <mergeCell ref="E41:E49"/>
    <mergeCell ref="H41:H49"/>
    <mergeCell ref="K41:K49"/>
    <mergeCell ref="N41:N49"/>
    <mergeCell ref="Q41:Q49"/>
    <mergeCell ref="B32:B40"/>
    <mergeCell ref="E32:E40"/>
    <mergeCell ref="H32:H40"/>
    <mergeCell ref="K32:K40"/>
    <mergeCell ref="N32:N40"/>
    <mergeCell ref="Q32:Q40"/>
    <mergeCell ref="B23:B31"/>
    <mergeCell ref="E23:E31"/>
    <mergeCell ref="H23:H31"/>
    <mergeCell ref="K23:K31"/>
    <mergeCell ref="N23:N31"/>
    <mergeCell ref="Q23:Q31"/>
    <mergeCell ref="B14:B22"/>
    <mergeCell ref="E14:E22"/>
    <mergeCell ref="H14:H22"/>
    <mergeCell ref="K14:K22"/>
    <mergeCell ref="N14:N22"/>
    <mergeCell ref="Q14:Q22"/>
    <mergeCell ref="B5:B13"/>
    <mergeCell ref="E5:E13"/>
    <mergeCell ref="H5:H13"/>
    <mergeCell ref="K5:K13"/>
    <mergeCell ref="N5:N13"/>
    <mergeCell ref="Q5:Q13"/>
    <mergeCell ref="O3:P3"/>
    <mergeCell ref="Q3:Q4"/>
    <mergeCell ref="A1:S1"/>
    <mergeCell ref="T1:W2"/>
    <mergeCell ref="A2:O2"/>
    <mergeCell ref="P2:S2"/>
    <mergeCell ref="A3:A4"/>
    <mergeCell ref="B3:B4"/>
    <mergeCell ref="R3:S3"/>
    <mergeCell ref="T3:W3"/>
    <mergeCell ref="C3:D3"/>
    <mergeCell ref="E3:E4"/>
    <mergeCell ref="F3:G3"/>
    <mergeCell ref="H3:H4"/>
    <mergeCell ref="L3:M3"/>
    <mergeCell ref="N3:N4"/>
    <mergeCell ref="I3:J3"/>
    <mergeCell ref="K3:K4"/>
  </mergeCells>
  <phoneticPr fontId="1" type="noConversion"/>
  <printOptions horizontalCentered="1" verticalCentered="1"/>
  <pageMargins left="0.31496062992125984" right="0.15748031496062992" top="0.35433070866141736" bottom="0.35433070866141736" header="0.31496062992125984" footer="0.31496062992125984"/>
  <pageSetup paperSize="9" scale="4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已命名的範圍</vt:lpstr>
      </vt:variant>
      <vt:variant>
        <vt:i4>6</vt:i4>
      </vt:variant>
    </vt:vector>
  </HeadingPairs>
  <TitlesOfParts>
    <vt:vector size="12" baseType="lpstr">
      <vt:lpstr>1-2月 (115)</vt:lpstr>
      <vt:lpstr>18</vt:lpstr>
      <vt:lpstr>19</vt:lpstr>
      <vt:lpstr>20</vt:lpstr>
      <vt:lpstr>21-1</vt:lpstr>
      <vt:lpstr>2</vt:lpstr>
      <vt:lpstr>'1-2月 (115)'!Print_Area</vt:lpstr>
      <vt:lpstr>'18'!Print_Area</vt:lpstr>
      <vt:lpstr>'19'!Print_Area</vt:lpstr>
      <vt:lpstr>'2'!Print_Area</vt:lpstr>
      <vt:lpstr>'20'!Print_Area</vt:lpstr>
      <vt:lpstr>'21-1'!Print_Area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cp:lastPrinted>2025-12-11T08:02:39Z</cp:lastPrinted>
  <dcterms:created xsi:type="dcterms:W3CDTF">1997-01-14T01:50:29Z</dcterms:created>
  <dcterms:modified xsi:type="dcterms:W3CDTF">2025-12-29T07:19:55Z</dcterms:modified>
</cp:coreProperties>
</file>